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60" yWindow="2720" windowWidth="34860" windowHeight="22800" activeTab="1"/>
  </bookViews>
  <sheets>
    <sheet name="Instrument Information" sheetId="1" r:id="rId1"/>
    <sheet name="Action Geometry" sheetId="2" r:id="rId2"/>
    <sheet name="Action Weight" sheetId="3" r:id="rId3"/>
    <sheet name="Other measurements" sheetId="4" r:id="rId4"/>
    <sheet name="Calc'd Upld" sheetId="5" r:id="rId5"/>
    <sheet name="ScaleWorksheet" sheetId="6" r:id="rId6"/>
    <sheet name="Project Bibliography" sheetId="7" r:id="rId7"/>
    <sheet name="Parts List" sheetId="8" r:id="rId8"/>
    <sheet name="Time Sheet" sheetId="9" r:id="rId9"/>
    <sheet name="Running Costs To Client" sheetId="10" r:id="rId10"/>
    <sheet name="COGS_PL" sheetId="11" r:id="rId11"/>
    <sheet name="Estimate_Plan" sheetId="12" r:id="rId12"/>
    <sheet name="WeightBench IMPORT (.txt)" sheetId="13" r:id="rId13"/>
    <sheet name="WeightBench EXPORT (.txt)" sheetId="14" r:id="rId14"/>
  </sheets>
  <definedNames>
    <definedName name="Section0">'ScaleWorksheet'!$A$9</definedName>
    <definedName name="Section1">'ScaleWorksheet'!$A$40</definedName>
    <definedName name="Section2">'ScaleWorksheet'!$A$97</definedName>
    <definedName name="Section3">'ScaleWorksheet'!$A$97</definedName>
    <definedName name="SectionPlain">'ScaleWorksheet'!$A$130</definedName>
    <definedName name="stienhauerPostDeFriction" localSheetId="13">'WeightBench EXPORT (.txt)'!$A$1:$Q$106</definedName>
    <definedName name="stienhauerPostDeFriction" localSheetId="12">'WeightBench IMPORT (.txt)'!$A$1:$Q$106</definedName>
    <definedName name="UOM">'ScaleWorksheet'!$AI$10:$AI$12</definedName>
  </definedNames>
  <calcPr fullCalcOnLoad="1"/>
</workbook>
</file>

<file path=xl/sharedStrings.xml><?xml version="1.0" encoding="utf-8"?>
<sst xmlns="http://schemas.openxmlformats.org/spreadsheetml/2006/main" count="824" uniqueCount="289">
  <si>
    <t>Costs of Goods sold  and Profit/Loss summary</t>
  </si>
  <si>
    <t>v</t>
  </si>
  <si>
    <t>Lid prop</t>
  </si>
  <si>
    <t>Lyre Braces</t>
  </si>
  <si>
    <t>Estimate Plan Option 1</t>
  </si>
  <si>
    <t>Task</t>
  </si>
  <si>
    <t>parts</t>
  </si>
  <si>
    <t>Refinish</t>
  </si>
  <si>
    <t>replace pinblock</t>
  </si>
  <si>
    <t>repair and refinish soundboard</t>
  </si>
  <si>
    <t xml:space="preserve">restring (refinish plate) </t>
  </si>
  <si>
    <t>included</t>
  </si>
  <si>
    <t>These seem to be 1;1 in most cases I've encountered but needed for the odd upright.</t>
  </si>
  <si>
    <t>W1</t>
  </si>
  <si>
    <t>W2</t>
  </si>
  <si>
    <t>H1</t>
  </si>
  <si>
    <t>H2</t>
  </si>
  <si>
    <t>DistLeverage</t>
  </si>
  <si>
    <t>Fleverage</t>
  </si>
  <si>
    <t>dnW</t>
  </si>
  <si>
    <t>Hwt</t>
  </si>
  <si>
    <t>Dip</t>
  </si>
  <si>
    <t>Rise</t>
  </si>
  <si>
    <t>Piano:</t>
  </si>
  <si>
    <t>Note</t>
  </si>
  <si>
    <t>Dw</t>
  </si>
  <si>
    <t>Up</t>
  </si>
  <si>
    <t>Action Weight</t>
  </si>
  <si>
    <t>(assumed)</t>
  </si>
  <si>
    <t xml:space="preserve"> </t>
  </si>
  <si>
    <t>Relate these measurments to Weight Bench Program:</t>
  </si>
  <si>
    <t>K1</t>
  </si>
  <si>
    <t>K2</t>
  </si>
  <si>
    <t>W1</t>
  </si>
  <si>
    <t>W2</t>
  </si>
  <si>
    <t>H1</t>
  </si>
  <si>
    <t>H2</t>
  </si>
  <si>
    <t>S1</t>
  </si>
  <si>
    <t>S2</t>
  </si>
  <si>
    <t>Hammer Center to Strike point</t>
  </si>
  <si>
    <t>AS</t>
  </si>
  <si>
    <t>AS</t>
  </si>
  <si>
    <t>Key end to Balance Pin</t>
  </si>
  <si>
    <t>Capstan to balance pin</t>
  </si>
  <si>
    <t>Capstan to Whippen Center</t>
  </si>
  <si>
    <t>Jack center to whippen center</t>
  </si>
  <si>
    <t>Whippen center to Hammer Center</t>
  </si>
  <si>
    <t>Shank Thicknes</t>
  </si>
  <si>
    <t>a single measuremtn in this system, see Shank thickness and Knuckle hieght below</t>
  </si>
  <si>
    <t>vales calculated from measuremetns above</t>
  </si>
  <si>
    <t>see below</t>
  </si>
  <si>
    <t>No equivelent in Weight Bench</t>
  </si>
  <si>
    <t>Key Ratio=</t>
  </si>
  <si>
    <t>Whippen Ratio</t>
  </si>
  <si>
    <t>Hammer ratio</t>
  </si>
  <si>
    <t>Sticker Ratio</t>
  </si>
  <si>
    <t>ACTION RATIO</t>
  </si>
  <si>
    <t>CALCULATED FROM BELOW=</t>
  </si>
  <si>
    <t>CALCULATED FROM H1=</t>
  </si>
  <si>
    <t>Knuckle Height</t>
  </si>
  <si>
    <t>Knuckle Distance</t>
  </si>
  <si>
    <t>A role is the duty or job name being performed,  the person filling that role is expressed as the per hour "pay" for that person.</t>
  </si>
  <si>
    <t>For example, if YOU, an RPT, doing the task of  replacing keytops may be more than your "shop rat"  doing the same task.</t>
  </si>
  <si>
    <t>Section</t>
  </si>
  <si>
    <t>Common Measurements</t>
  </si>
  <si>
    <t>String1</t>
  </si>
  <si>
    <t>String#</t>
  </si>
  <si>
    <t>String2</t>
  </si>
  <si>
    <t>String3</t>
  </si>
  <si>
    <t>Calculated Measurements</t>
  </si>
  <si>
    <t>Tail1</t>
  </si>
  <si>
    <t>Tail2</t>
  </si>
  <si>
    <t>Tail3</t>
  </si>
  <si>
    <t>Unit of Measure</t>
  </si>
  <si>
    <t>MM</t>
  </si>
  <si>
    <t>Material</t>
  </si>
  <si>
    <t>wrap (in MILS)</t>
  </si>
  <si>
    <t>core (in MILS)</t>
  </si>
  <si>
    <t>Copper</t>
  </si>
  <si>
    <t>UOM</t>
  </si>
  <si>
    <t>Inch</t>
  </si>
  <si>
    <t>CM</t>
  </si>
  <si>
    <t xml:space="preserve"> downBearing at Note</t>
  </si>
  <si>
    <t>end of bass</t>
  </si>
  <si>
    <t>start of treble</t>
  </si>
  <si>
    <t>break, lowside</t>
  </si>
  <si>
    <t>break Highside</t>
  </si>
  <si>
    <t>Running Costs Total =</t>
  </si>
  <si>
    <t xml:space="preserve">Matarials= </t>
  </si>
  <si>
    <t>Time/Labor</t>
  </si>
  <si>
    <t>Calculated keyend values</t>
  </si>
  <si>
    <t>DN</t>
  </si>
  <si>
    <t>UP</t>
  </si>
  <si>
    <t>F</t>
  </si>
  <si>
    <t>F</t>
  </si>
  <si>
    <t>AW</t>
  </si>
  <si>
    <t>Weight Set</t>
  </si>
  <si>
    <t xml:space="preserve"> </t>
  </si>
  <si>
    <t>Avg WW</t>
  </si>
  <si>
    <t>Avg BW</t>
  </si>
  <si>
    <t>Avg BB</t>
  </si>
  <si>
    <t>Mushroom</t>
  </si>
  <si>
    <t>Key No</t>
  </si>
  <si>
    <t>pinblock material</t>
  </si>
  <si>
    <t>Resurface white keys</t>
  </si>
  <si>
    <t>resurface black keys</t>
  </si>
  <si>
    <t>New hammers on exisiting shanks</t>
  </si>
  <si>
    <t>bolster whippens</t>
  </si>
  <si>
    <t>new damper felt</t>
  </si>
  <si>
    <t>miscelanious replacement felts</t>
  </si>
  <si>
    <t>Rebush keys both rails</t>
  </si>
  <si>
    <t>Re plate pedals</t>
  </si>
  <si>
    <t xml:space="preserve">Regulate </t>
  </si>
  <si>
    <t>custom hammers</t>
  </si>
  <si>
    <t>felt</t>
  </si>
  <si>
    <t>Estimate Plan Option 2</t>
  </si>
  <si>
    <t>New hammers on new shanks</t>
  </si>
  <si>
    <t>new shanks</t>
  </si>
  <si>
    <t>New whippens</t>
  </si>
  <si>
    <t>new whippens</t>
  </si>
  <si>
    <t>Capstan keys</t>
  </si>
  <si>
    <t>action geometry redesign</t>
  </si>
  <si>
    <t>Parts</t>
  </si>
  <si>
    <t>Labor</t>
  </si>
  <si>
    <t>Total</t>
  </si>
  <si>
    <t>email</t>
  </si>
  <si>
    <t>Document</t>
  </si>
  <si>
    <t>Location</t>
  </si>
  <si>
    <t>Date</t>
  </si>
  <si>
    <t>TotalTime</t>
  </si>
  <si>
    <t>Start1</t>
  </si>
  <si>
    <t>Stop1</t>
  </si>
  <si>
    <t>Start2</t>
  </si>
  <si>
    <t>Stop2</t>
  </si>
  <si>
    <t>Start3</t>
  </si>
  <si>
    <t>Stop3</t>
  </si>
  <si>
    <t>DocNo.</t>
  </si>
  <si>
    <t>Item</t>
  </si>
  <si>
    <t>Supplier</t>
  </si>
  <si>
    <t>Description</t>
  </si>
  <si>
    <t>Quantity</t>
  </si>
  <si>
    <t>Cost</t>
  </si>
  <si>
    <t>Price</t>
  </si>
  <si>
    <t>LeadTime</t>
  </si>
  <si>
    <t>OrderDate</t>
  </si>
  <si>
    <t>RecievedDate</t>
  </si>
  <si>
    <t>UsedDate</t>
  </si>
  <si>
    <t>EOM</t>
  </si>
  <si>
    <t>Mfr</t>
  </si>
  <si>
    <t>Model</t>
  </si>
  <si>
    <t>ID</t>
  </si>
  <si>
    <t>MFG YEAR</t>
  </si>
  <si>
    <t>OWNER:</t>
  </si>
  <si>
    <t>PIANO:</t>
  </si>
  <si>
    <t>Name</t>
  </si>
  <si>
    <t>Address</t>
  </si>
  <si>
    <t>Phone</t>
  </si>
  <si>
    <t>Adl2</t>
  </si>
  <si>
    <t>Adl3</t>
  </si>
  <si>
    <t>City</t>
  </si>
  <si>
    <t>State</t>
  </si>
  <si>
    <t>Country</t>
  </si>
  <si>
    <t>Zip</t>
  </si>
  <si>
    <t>K1</t>
  </si>
  <si>
    <t>K2</t>
  </si>
  <si>
    <t>ROLE of SHOP TECH would be the same for the task, BY your hourly rate vs helper hourly rate makes the difference in the  cost of the task done.</t>
  </si>
  <si>
    <t>The PRICE (what the customer PAYS FOR) may be the same as the results of the task in quality and workmanship must be the same.</t>
  </si>
  <si>
    <t>COGS:</t>
  </si>
  <si>
    <t>ROLE</t>
  </si>
  <si>
    <t>BY</t>
  </si>
  <si>
    <t>RATE</t>
  </si>
  <si>
    <t>Shop Tech</t>
  </si>
  <si>
    <t>Finish Tech</t>
  </si>
  <si>
    <t>Tuner</t>
  </si>
  <si>
    <t>Design Eng</t>
  </si>
  <si>
    <t>Mark Gallant</t>
  </si>
  <si>
    <t>Contractor A</t>
  </si>
  <si>
    <t>Contractor B</t>
  </si>
  <si>
    <t>Contractor C</t>
  </si>
  <si>
    <t>Initial Eval</t>
  </si>
  <si>
    <t>Payments</t>
  </si>
  <si>
    <t>Total Payments</t>
  </si>
  <si>
    <t>Balance</t>
  </si>
  <si>
    <t>Sales</t>
  </si>
  <si>
    <t>P/L</t>
  </si>
  <si>
    <t>Service</t>
  </si>
  <si>
    <t>S2</t>
  </si>
  <si>
    <t>S1</t>
  </si>
  <si>
    <t>S1 is the distance from flange pin to Sticker lift point</t>
  </si>
  <si>
    <t>S2 is the distance from Flange pin to whippen-sticker connection</t>
  </si>
  <si>
    <t>steinhauer</t>
  </si>
  <si>
    <t>post de-frictioning</t>
  </si>
  <si>
    <t>A</t>
  </si>
  <si>
    <t>A#</t>
  </si>
  <si>
    <t>B</t>
  </si>
  <si>
    <t>C</t>
  </si>
  <si>
    <t>C#</t>
  </si>
  <si>
    <t>D</t>
  </si>
  <si>
    <t>D#</t>
  </si>
  <si>
    <t>E</t>
  </si>
  <si>
    <t>F#</t>
  </si>
  <si>
    <t>G</t>
  </si>
  <si>
    <t>G#</t>
  </si>
  <si>
    <t>Dn Dist</t>
  </si>
  <si>
    <t>Mushroom</t>
  </si>
  <si>
    <t>Up Dst</t>
  </si>
  <si>
    <t>KeyNo</t>
  </si>
  <si>
    <t>KeyWeight</t>
  </si>
  <si>
    <t>TBD</t>
  </si>
  <si>
    <t>CALCULATED</t>
  </si>
  <si>
    <t>Friction</t>
  </si>
  <si>
    <t>Action</t>
  </si>
  <si>
    <t>WW</t>
  </si>
  <si>
    <t>BW</t>
  </si>
  <si>
    <t>Dn Weight</t>
  </si>
  <si>
    <t>UpWeight</t>
  </si>
  <si>
    <t>Target DN</t>
  </si>
  <si>
    <t>Bass</t>
  </si>
  <si>
    <t>Treb</t>
  </si>
  <si>
    <t xml:space="preserve"> </t>
  </si>
  <si>
    <t>WeightBench Import (filename.WB3)</t>
  </si>
  <si>
    <t>Normalized Friction</t>
  </si>
  <si>
    <t>Final (post balanced)</t>
  </si>
  <si>
    <t>[Action Ratio]</t>
  </si>
  <si>
    <t>[Piano Info]</t>
  </si>
  <si>
    <t>[Software Parameters]</t>
  </si>
  <si>
    <t>[Keyboard Measurement Data]</t>
  </si>
  <si>
    <t>[Target Weight]</t>
  </si>
  <si>
    <t>[Individual Key Data]</t>
  </si>
  <si>
    <t>Friction</t>
  </si>
  <si>
    <t>Bridge</t>
  </si>
  <si>
    <t>vbar</t>
  </si>
  <si>
    <t xml:space="preserve">step </t>
  </si>
  <si>
    <t>Key Hight</t>
  </si>
  <si>
    <t>Key dip</t>
  </si>
  <si>
    <t>note</t>
  </si>
  <si>
    <t>hitch to bridge</t>
  </si>
  <si>
    <t>hitch to start</t>
  </si>
  <si>
    <t>hitch to end</t>
  </si>
  <si>
    <t>hitch to termination</t>
  </si>
  <si>
    <t>inch</t>
  </si>
  <si>
    <t>Hitch to Termination</t>
  </si>
  <si>
    <t>Core</t>
  </si>
  <si>
    <t>HitchPin</t>
  </si>
  <si>
    <t>Class</t>
  </si>
  <si>
    <t>Length</t>
  </si>
  <si>
    <t>Unison</t>
  </si>
  <si>
    <t>Wrap</t>
  </si>
  <si>
    <t>Winding</t>
  </si>
  <si>
    <t>IWS</t>
  </si>
  <si>
    <t>OWS</t>
  </si>
  <si>
    <t>VBar</t>
  </si>
  <si>
    <t>Tail(1)</t>
  </si>
  <si>
    <t>Tail(2)</t>
  </si>
  <si>
    <t>Tail(3)</t>
  </si>
  <si>
    <t>Tension</t>
  </si>
  <si>
    <t>Volume</t>
  </si>
  <si>
    <t>Inharminicity</t>
  </si>
  <si>
    <t>Frequency</t>
  </si>
  <si>
    <t>Deviation</t>
  </si>
  <si>
    <t>Breakpoint</t>
  </si>
  <si>
    <t>WOUND</t>
  </si>
  <si>
    <t>Speaking Length</t>
  </si>
  <si>
    <t>Section 3 Plain</t>
  </si>
  <si>
    <t>Vbar</t>
  </si>
  <si>
    <t>PLATE Hight Measurements</t>
  </si>
  <si>
    <t>George Steck grand initial in piano</t>
  </si>
  <si>
    <t>Dissassemble</t>
  </si>
  <si>
    <t>Capture action weight data and other measurements</t>
  </si>
  <si>
    <t>Captured scale data</t>
  </si>
  <si>
    <t>Prep for refinisher</t>
  </si>
  <si>
    <t>Bass Leg Discovery</t>
  </si>
  <si>
    <t xml:space="preserve">Costs of Goods sold represents the acquisition price (should include shipping, cartage, postage, fees, etc) of materials and the cost of labor by role per person. </t>
  </si>
  <si>
    <t>blow</t>
  </si>
  <si>
    <t>A49 Weight</t>
  </si>
  <si>
    <t>Calculated Slider equivalents</t>
  </si>
  <si>
    <t>down</t>
  </si>
  <si>
    <t>up</t>
  </si>
  <si>
    <t>key lengths</t>
  </si>
  <si>
    <t>Bass</t>
  </si>
  <si>
    <t>WW</t>
  </si>
  <si>
    <t>WB</t>
  </si>
  <si>
    <t>BB</t>
  </si>
  <si>
    <t>Tres</t>
  </si>
  <si>
    <t>Down</t>
  </si>
  <si>
    <t>Up</t>
  </si>
  <si>
    <t>weight</t>
  </si>
  <si>
    <t>Dist</t>
  </si>
  <si>
    <t>Weight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</si>
</sst>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  <numFmt numFmtId="166" formatCode="0.0"/>
    <numFmt numFmtId="167" formatCode="&quot;$&quot;#,##0.00"/>
    <numFmt numFmtId="168" formatCode="[$-409]dddd\,\ mmmm\ dd\,\ yyyy"/>
    <numFmt numFmtId="169" formatCode="m/d/yy;@"/>
    <numFmt numFmtId="170" formatCode="[h]:mm:ss;@"/>
  </numFmts>
  <fonts count="12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24"/>
      <name val="Arial"/>
      <family val="0"/>
    </font>
    <font>
      <sz val="10"/>
      <name val="AloeExtended Normal"/>
      <family val="0"/>
    </font>
    <font>
      <sz val="8"/>
      <name val="Verdana"/>
      <family val="0"/>
    </font>
    <font>
      <sz val="10"/>
      <name val="Geneva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9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2" borderId="0" xfId="0" applyFill="1" applyAlignment="1">
      <alignment/>
    </xf>
    <xf numFmtId="165" fontId="0" fillId="0" borderId="0" xfId="0" applyNumberFormat="1" applyAlignment="1">
      <alignment/>
    </xf>
    <xf numFmtId="165" fontId="0" fillId="2" borderId="0" xfId="0" applyNumberFormat="1" applyFill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9" fontId="0" fillId="0" borderId="0" xfId="0" applyNumberFormat="1" applyAlignment="1">
      <alignment/>
    </xf>
    <xf numFmtId="166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167" fontId="0" fillId="2" borderId="0" xfId="0" applyNumberFormat="1" applyFill="1" applyAlignment="1">
      <alignment/>
    </xf>
    <xf numFmtId="169" fontId="0" fillId="2" borderId="0" xfId="0" applyNumberFormat="1" applyFill="1" applyAlignment="1">
      <alignment/>
    </xf>
    <xf numFmtId="0" fontId="0" fillId="0" borderId="0" xfId="0" applyAlignment="1">
      <alignment wrapText="1"/>
    </xf>
    <xf numFmtId="0" fontId="2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0" fillId="2" borderId="0" xfId="0" applyFill="1" applyAlignment="1">
      <alignment wrapText="1"/>
    </xf>
    <xf numFmtId="0" fontId="0" fillId="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 wrapText="1"/>
    </xf>
    <xf numFmtId="0" fontId="0" fillId="6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7" borderId="0" xfId="0" applyFill="1" applyAlignment="1">
      <alignment wrapText="1"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0" borderId="0" xfId="0" applyFill="1" applyAlignment="1">
      <alignment/>
    </xf>
    <xf numFmtId="0" fontId="0" fillId="7" borderId="0" xfId="0" applyFill="1" applyAlignment="1">
      <alignment/>
    </xf>
    <xf numFmtId="0" fontId="0" fillId="0" borderId="0" xfId="0" applyFill="1" applyAlignment="1">
      <alignment wrapText="1"/>
    </xf>
    <xf numFmtId="0" fontId="0" fillId="8" borderId="0" xfId="0" applyFill="1" applyAlignment="1">
      <alignment/>
    </xf>
    <xf numFmtId="0" fontId="0" fillId="8" borderId="0" xfId="0" applyFill="1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9" borderId="0" xfId="0" applyFill="1" applyAlignment="1" applyProtection="1">
      <alignment/>
      <protection/>
    </xf>
    <xf numFmtId="170" fontId="0" fillId="0" borderId="0" xfId="0" applyNumberFormat="1" applyAlignment="1">
      <alignment/>
    </xf>
    <xf numFmtId="0" fontId="4" fillId="0" borderId="0" xfId="0" applyFont="1" applyAlignment="1">
      <alignment wrapText="1"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10" borderId="0" xfId="0" applyFill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0" fillId="0" borderId="0" xfId="0" applyNumberFormat="1" applyAlignment="1">
      <alignment/>
    </xf>
    <xf numFmtId="1" fontId="0" fillId="7" borderId="0" xfId="0" applyNumberFormat="1" applyFill="1" applyAlignment="1">
      <alignment/>
    </xf>
    <xf numFmtId="0" fontId="4" fillId="10" borderId="0" xfId="0" applyFont="1" applyFill="1" applyAlignment="1">
      <alignment/>
    </xf>
    <xf numFmtId="0" fontId="3" fillId="2" borderId="0" xfId="0" applyFont="1" applyFill="1" applyAlignment="1">
      <alignment/>
    </xf>
    <xf numFmtId="1" fontId="0" fillId="2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7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7" borderId="0" xfId="0" applyNumberFormat="1" applyFill="1" applyAlignment="1">
      <alignment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4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0" borderId="0" xfId="0" applyAlignment="1">
      <alignment/>
    </xf>
    <xf numFmtId="0" fontId="0" fillId="8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8</xdr:row>
      <xdr:rowOff>152400</xdr:rowOff>
    </xdr:from>
    <xdr:to>
      <xdr:col>9</xdr:col>
      <xdr:colOff>466725</xdr:colOff>
      <xdr:row>17</xdr:row>
      <xdr:rowOff>66675</xdr:rowOff>
    </xdr:to>
    <xdr:pic>
      <xdr:nvPicPr>
        <xdr:cNvPr id="1" name="Picture 1" descr="GrandRati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90650"/>
          <a:ext cx="52673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21</xdr:row>
      <xdr:rowOff>0</xdr:rowOff>
    </xdr:from>
    <xdr:to>
      <xdr:col>9</xdr:col>
      <xdr:colOff>409575</xdr:colOff>
      <xdr:row>41</xdr:row>
      <xdr:rowOff>28575</xdr:rowOff>
    </xdr:to>
    <xdr:pic>
      <xdr:nvPicPr>
        <xdr:cNvPr id="2" name="Picture 3" descr="WhippenHammerGran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3343275"/>
          <a:ext cx="5534025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7</xdr:row>
      <xdr:rowOff>104775</xdr:rowOff>
    </xdr:from>
    <xdr:to>
      <xdr:col>22</xdr:col>
      <xdr:colOff>419100</xdr:colOff>
      <xdr:row>61</xdr:row>
      <xdr:rowOff>85725</xdr:rowOff>
    </xdr:to>
    <xdr:pic>
      <xdr:nvPicPr>
        <xdr:cNvPr id="3" name="Picture 3" descr="upright_action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91300" y="1181100"/>
          <a:ext cx="7381875" cy="872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43</xdr:row>
      <xdr:rowOff>38100</xdr:rowOff>
    </xdr:from>
    <xdr:to>
      <xdr:col>10</xdr:col>
      <xdr:colOff>476250</xdr:colOff>
      <xdr:row>63</xdr:row>
      <xdr:rowOff>152400</xdr:rowOff>
    </xdr:to>
    <xdr:pic>
      <xdr:nvPicPr>
        <xdr:cNvPr id="4" name="Picture 4" descr="grand_action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6943725"/>
          <a:ext cx="6467475" cy="3352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1">
      <selection activeCell="A22" sqref="A22"/>
    </sheetView>
  </sheetViews>
  <sheetFormatPr defaultColWidth="8.8515625" defaultRowHeight="12.75"/>
  <cols>
    <col min="1" max="1" width="11.28125" style="0" customWidth="1"/>
    <col min="2" max="2" width="83.28125" style="12" customWidth="1"/>
  </cols>
  <sheetData>
    <row r="1" ht="12">
      <c r="A1" s="13" t="s">
        <v>153</v>
      </c>
    </row>
    <row r="2" ht="12">
      <c r="A2" s="1" t="s">
        <v>148</v>
      </c>
    </row>
    <row r="3" ht="12">
      <c r="A3" s="1" t="s">
        <v>149</v>
      </c>
    </row>
    <row r="4" ht="12">
      <c r="A4" s="1" t="s">
        <v>150</v>
      </c>
    </row>
    <row r="5" ht="12">
      <c r="A5" s="1" t="s">
        <v>151</v>
      </c>
    </row>
    <row r="6" ht="12">
      <c r="A6" s="1"/>
    </row>
    <row r="7" ht="12">
      <c r="A7" s="1"/>
    </row>
    <row r="8" ht="12">
      <c r="A8" s="13" t="s">
        <v>152</v>
      </c>
    </row>
    <row r="9" ht="12">
      <c r="A9" s="1" t="s">
        <v>154</v>
      </c>
    </row>
    <row r="10" ht="12">
      <c r="A10" s="1" t="s">
        <v>155</v>
      </c>
    </row>
    <row r="11" ht="12">
      <c r="A11" s="1" t="s">
        <v>157</v>
      </c>
    </row>
    <row r="12" ht="12">
      <c r="A12" s="1" t="s">
        <v>158</v>
      </c>
    </row>
    <row r="13" ht="12">
      <c r="A13" s="1" t="s">
        <v>159</v>
      </c>
    </row>
    <row r="14" ht="12">
      <c r="A14" s="1" t="s">
        <v>160</v>
      </c>
    </row>
    <row r="15" ht="12">
      <c r="A15" s="1" t="s">
        <v>161</v>
      </c>
    </row>
    <row r="16" ht="12">
      <c r="A16" s="1" t="s">
        <v>162</v>
      </c>
    </row>
    <row r="17" ht="12">
      <c r="A17" s="1" t="s">
        <v>156</v>
      </c>
    </row>
    <row r="18" spans="1:2" ht="12">
      <c r="A18" s="1" t="s">
        <v>125</v>
      </c>
      <c r="B18" s="43"/>
    </row>
    <row r="22" ht="12">
      <c r="B22" s="38"/>
    </row>
    <row r="28" ht="12">
      <c r="A28" t="s">
        <v>1</v>
      </c>
    </row>
  </sheetData>
  <printOptions/>
  <pageMargins left="0.75" right="0.75" top="1" bottom="1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A1">
      <selection activeCell="E4" sqref="E4:F5"/>
    </sheetView>
  </sheetViews>
  <sheetFormatPr defaultColWidth="8.8515625" defaultRowHeight="12.75"/>
  <cols>
    <col min="1" max="1" width="17.7109375" style="0" customWidth="1"/>
    <col min="2" max="4" width="8.8515625" style="0" customWidth="1"/>
    <col min="5" max="5" width="16.00390625" style="0" customWidth="1"/>
  </cols>
  <sheetData>
    <row r="1" spans="1:9" ht="12">
      <c r="A1" t="s">
        <v>87</v>
      </c>
      <c r="C1">
        <f>SUM(B3:B46)</f>
        <v>0</v>
      </c>
      <c r="E1" t="s">
        <v>181</v>
      </c>
      <c r="F1">
        <f>SUM(F4:F46)</f>
        <v>0</v>
      </c>
      <c r="H1" t="s">
        <v>182</v>
      </c>
      <c r="I1">
        <f>C1-F1</f>
        <v>0</v>
      </c>
    </row>
    <row r="3" spans="1:5" ht="12">
      <c r="A3" t="s">
        <v>88</v>
      </c>
      <c r="B3">
        <f>SUM('Parts List'!E2:E71)</f>
        <v>0</v>
      </c>
      <c r="E3" t="s">
        <v>180</v>
      </c>
    </row>
    <row r="4" ht="12">
      <c r="E4" s="39"/>
    </row>
    <row r="5" spans="1:5" ht="12">
      <c r="A5" t="s">
        <v>89</v>
      </c>
      <c r="B5">
        <f>SUM(B6:B88)</f>
        <v>0</v>
      </c>
      <c r="E5" s="39"/>
    </row>
    <row r="6" ht="12">
      <c r="B6">
        <f>(LEFT('Time Sheet'!B2,8)*24)*'Time Sheet'!K2</f>
        <v>0</v>
      </c>
    </row>
    <row r="7" ht="12">
      <c r="B7">
        <f>(LEFT('Time Sheet'!B3,8)*24)*'Time Sheet'!K3</f>
        <v>0</v>
      </c>
    </row>
    <row r="8" ht="12">
      <c r="B8">
        <f>(LEFT('Time Sheet'!B4,8)*24)*'Time Sheet'!K4</f>
        <v>0</v>
      </c>
    </row>
    <row r="9" ht="12">
      <c r="B9">
        <f>(LEFT('Time Sheet'!B5,8)*24)*'Time Sheet'!K5</f>
        <v>0</v>
      </c>
    </row>
    <row r="10" ht="12">
      <c r="B10">
        <f>(LEFT('Time Sheet'!B6,8)*24)*'Time Sheet'!K6</f>
        <v>0</v>
      </c>
    </row>
    <row r="11" ht="12">
      <c r="B11">
        <f>(LEFT('Time Sheet'!B7,8)*24)*'Time Sheet'!K7</f>
        <v>0</v>
      </c>
    </row>
    <row r="12" ht="12">
      <c r="B12">
        <f>(LEFT('Time Sheet'!B8,8)*24)*'Time Sheet'!K8</f>
        <v>0</v>
      </c>
    </row>
    <row r="13" ht="12">
      <c r="B13">
        <f>'Time Sheet'!B9*'Time Sheet'!K9</f>
        <v>0</v>
      </c>
    </row>
    <row r="14" ht="12">
      <c r="B14">
        <f>'Time Sheet'!B10*'Time Sheet'!K10</f>
        <v>0</v>
      </c>
    </row>
    <row r="15" ht="12">
      <c r="B15">
        <f>'Time Sheet'!B11*'Time Sheet'!K11</f>
        <v>0</v>
      </c>
    </row>
    <row r="16" ht="12">
      <c r="B16">
        <f>'Time Sheet'!B12*'Time Sheet'!K12</f>
        <v>0</v>
      </c>
    </row>
    <row r="17" ht="12">
      <c r="B17">
        <f>'Time Sheet'!B13*'Time Sheet'!K13</f>
        <v>0</v>
      </c>
    </row>
    <row r="18" ht="12">
      <c r="B18">
        <f>'Time Sheet'!B14*'Time Sheet'!K14</f>
        <v>0</v>
      </c>
    </row>
    <row r="19" ht="12">
      <c r="B19">
        <f>'Time Sheet'!B15*'Time Sheet'!K15</f>
        <v>0</v>
      </c>
    </row>
    <row r="20" ht="12">
      <c r="B20">
        <f>'Time Sheet'!B16*'Time Sheet'!K16</f>
        <v>0</v>
      </c>
    </row>
    <row r="21" ht="12">
      <c r="B21">
        <f>'Time Sheet'!B17*'Time Sheet'!K17</f>
        <v>0</v>
      </c>
    </row>
    <row r="22" ht="12">
      <c r="B22">
        <f>'Time Sheet'!B18*'Time Sheet'!K18</f>
        <v>0</v>
      </c>
    </row>
    <row r="23" ht="12">
      <c r="B23">
        <f>'Time Sheet'!B19*'Time Sheet'!K19</f>
        <v>0</v>
      </c>
    </row>
    <row r="24" ht="12">
      <c r="B24">
        <f>'Time Sheet'!B20*'Time Sheet'!K20</f>
        <v>0</v>
      </c>
    </row>
    <row r="25" ht="12">
      <c r="B25">
        <f>'Time Sheet'!B21*'Time Sheet'!K21</f>
        <v>0</v>
      </c>
    </row>
    <row r="26" ht="12">
      <c r="B26">
        <f>'Time Sheet'!B22*'Time Sheet'!K22</f>
        <v>0</v>
      </c>
    </row>
    <row r="27" ht="12">
      <c r="B27">
        <f>'Time Sheet'!B23*'Time Sheet'!K23</f>
        <v>0</v>
      </c>
    </row>
    <row r="28" ht="12">
      <c r="B28">
        <f>'Time Sheet'!B24*'Time Sheet'!K24</f>
        <v>0</v>
      </c>
    </row>
    <row r="29" ht="12">
      <c r="B29">
        <f>'Time Sheet'!B25*'Time Sheet'!K25</f>
        <v>0</v>
      </c>
    </row>
    <row r="30" ht="12">
      <c r="B30">
        <f>'Time Sheet'!B26*'Time Sheet'!K26</f>
        <v>0</v>
      </c>
    </row>
    <row r="31" ht="12">
      <c r="B31">
        <f>'Time Sheet'!B27*'Time Sheet'!K27</f>
        <v>0</v>
      </c>
    </row>
    <row r="32" ht="12">
      <c r="B32">
        <f>'Time Sheet'!B28*'Time Sheet'!K28</f>
        <v>0</v>
      </c>
    </row>
    <row r="33" ht="12">
      <c r="B33">
        <f>'Time Sheet'!B29*'Time Sheet'!K29</f>
        <v>0</v>
      </c>
    </row>
    <row r="34" ht="12">
      <c r="B34">
        <f>'Time Sheet'!B30*'Time Sheet'!K30</f>
        <v>0</v>
      </c>
    </row>
    <row r="35" ht="12">
      <c r="B35">
        <f>'Time Sheet'!B31*'Time Sheet'!K31</f>
        <v>0</v>
      </c>
    </row>
    <row r="36" ht="12">
      <c r="B36">
        <f>'Time Sheet'!B32*'Time Sheet'!K32</f>
        <v>0</v>
      </c>
    </row>
    <row r="37" ht="12">
      <c r="B37">
        <f>'Time Sheet'!B33*'Time Sheet'!K33</f>
        <v>0</v>
      </c>
    </row>
    <row r="38" ht="12">
      <c r="B38">
        <f>'Time Sheet'!B34*'Time Sheet'!K34</f>
        <v>0</v>
      </c>
    </row>
    <row r="39" ht="12">
      <c r="B39">
        <f>'Time Sheet'!B35*'Time Sheet'!K35</f>
        <v>0</v>
      </c>
    </row>
    <row r="40" ht="12">
      <c r="B40">
        <f>'Time Sheet'!B36*'Time Sheet'!K36</f>
        <v>0</v>
      </c>
    </row>
    <row r="41" ht="12">
      <c r="B41">
        <f>'Time Sheet'!B37*'Time Sheet'!K37</f>
        <v>0</v>
      </c>
    </row>
    <row r="42" ht="12">
      <c r="B42">
        <f>'Time Sheet'!B38*'Time Sheet'!K38</f>
        <v>0</v>
      </c>
    </row>
    <row r="43" ht="12">
      <c r="B43">
        <f>'Time Sheet'!B39*'Time Sheet'!K39</f>
        <v>0</v>
      </c>
    </row>
    <row r="44" ht="12">
      <c r="B44">
        <f>'Time Sheet'!B40*'Time Sheet'!K40</f>
        <v>0</v>
      </c>
    </row>
    <row r="45" ht="12">
      <c r="B45">
        <f>'Time Sheet'!B41*'Time Sheet'!K41</f>
        <v>0</v>
      </c>
    </row>
    <row r="46" ht="12">
      <c r="B46">
        <f>'Time Sheet'!B42*'Time Sheet'!K42</f>
        <v>0</v>
      </c>
    </row>
    <row r="47" ht="12">
      <c r="B47">
        <f>'Time Sheet'!B43*'Time Sheet'!K43</f>
        <v>0</v>
      </c>
    </row>
    <row r="48" ht="12">
      <c r="B48">
        <f>'Time Sheet'!B44*'Time Sheet'!K44</f>
        <v>0</v>
      </c>
    </row>
    <row r="49" ht="12">
      <c r="B49">
        <f>'Time Sheet'!B45*'Time Sheet'!K45</f>
        <v>0</v>
      </c>
    </row>
    <row r="50" ht="12">
      <c r="B50">
        <f>'Time Sheet'!B46*'Time Sheet'!K46</f>
        <v>0</v>
      </c>
    </row>
    <row r="51" ht="12">
      <c r="B51">
        <f>'Time Sheet'!B47*'Time Sheet'!K47</f>
        <v>0</v>
      </c>
    </row>
    <row r="52" ht="12">
      <c r="B52">
        <f>'Time Sheet'!B48*'Time Sheet'!K48</f>
        <v>0</v>
      </c>
    </row>
    <row r="53" ht="12">
      <c r="B53">
        <f>'Time Sheet'!B49*'Time Sheet'!K49</f>
        <v>0</v>
      </c>
    </row>
    <row r="54" ht="12">
      <c r="B54">
        <f>'Time Sheet'!B50*'Time Sheet'!K50</f>
        <v>0</v>
      </c>
    </row>
    <row r="55" ht="12">
      <c r="B55">
        <f>'Time Sheet'!B51*'Time Sheet'!K51</f>
        <v>0</v>
      </c>
    </row>
    <row r="56" ht="12">
      <c r="B56">
        <f>'Time Sheet'!B52*'Time Sheet'!K52</f>
        <v>0</v>
      </c>
    </row>
    <row r="57" ht="12">
      <c r="B57">
        <f>'Time Sheet'!B53*'Time Sheet'!K53</f>
        <v>0</v>
      </c>
    </row>
    <row r="58" ht="12">
      <c r="B58">
        <f>'Time Sheet'!B54*'Time Sheet'!K54</f>
        <v>0</v>
      </c>
    </row>
    <row r="59" ht="12">
      <c r="B59">
        <f>'Time Sheet'!B55*'Time Sheet'!K55</f>
        <v>0</v>
      </c>
    </row>
    <row r="60" ht="12">
      <c r="B60">
        <f>'Time Sheet'!B56*'Time Sheet'!K56</f>
        <v>0</v>
      </c>
    </row>
    <row r="61" ht="12">
      <c r="B61">
        <f>'Time Sheet'!B57*'Time Sheet'!K57</f>
        <v>0</v>
      </c>
    </row>
    <row r="62" ht="12">
      <c r="B62">
        <f>'Time Sheet'!B58*'Time Sheet'!K58</f>
        <v>0</v>
      </c>
    </row>
    <row r="63" ht="12">
      <c r="B63">
        <f>'Time Sheet'!B59*'Time Sheet'!K59</f>
        <v>0</v>
      </c>
    </row>
    <row r="64" ht="12">
      <c r="B64">
        <f>'Time Sheet'!B60*'Time Sheet'!K60</f>
        <v>0</v>
      </c>
    </row>
    <row r="65" ht="12">
      <c r="B65">
        <f>'Time Sheet'!B61*'Time Sheet'!K61</f>
        <v>0</v>
      </c>
    </row>
    <row r="66" ht="12">
      <c r="B66">
        <f>'Time Sheet'!B62*'Time Sheet'!K62</f>
        <v>0</v>
      </c>
    </row>
    <row r="67" ht="12">
      <c r="B67">
        <f>'Time Sheet'!B63*'Time Sheet'!K63</f>
        <v>0</v>
      </c>
    </row>
    <row r="68" ht="12">
      <c r="B68">
        <f>'Time Sheet'!B64*'Time Sheet'!K64</f>
        <v>0</v>
      </c>
    </row>
    <row r="69" ht="12">
      <c r="B69">
        <f>'Time Sheet'!B65*'Time Sheet'!K65</f>
        <v>0</v>
      </c>
    </row>
    <row r="70" ht="12">
      <c r="B70">
        <f>'Time Sheet'!B66*'Time Sheet'!K66</f>
        <v>0</v>
      </c>
    </row>
    <row r="71" ht="12">
      <c r="B71">
        <f>'Time Sheet'!B67*'Time Sheet'!K67</f>
        <v>0</v>
      </c>
    </row>
    <row r="72" ht="12">
      <c r="B72">
        <f>'Time Sheet'!B68*'Time Sheet'!K68</f>
        <v>0</v>
      </c>
    </row>
    <row r="73" ht="12">
      <c r="B73">
        <f>'Time Sheet'!B69*'Time Sheet'!K69</f>
        <v>0</v>
      </c>
    </row>
    <row r="74" ht="12">
      <c r="B74">
        <f>'Time Sheet'!B70*'Time Sheet'!K70</f>
        <v>0</v>
      </c>
    </row>
    <row r="75" ht="12">
      <c r="B75">
        <f>'Time Sheet'!B71*'Time Sheet'!K71</f>
        <v>0</v>
      </c>
    </row>
    <row r="76" ht="12">
      <c r="B76">
        <f>'Time Sheet'!B72*'Time Sheet'!K72</f>
        <v>0</v>
      </c>
    </row>
    <row r="77" ht="12">
      <c r="B77">
        <f>'Time Sheet'!B73*'Time Sheet'!K73</f>
        <v>0</v>
      </c>
    </row>
    <row r="78" ht="12">
      <c r="B78">
        <f>'Time Sheet'!B74*'Time Sheet'!K74</f>
        <v>0</v>
      </c>
    </row>
    <row r="79" ht="12">
      <c r="B79">
        <f>'Time Sheet'!B75*'Time Sheet'!K75</f>
        <v>0</v>
      </c>
    </row>
    <row r="80" ht="12">
      <c r="B80">
        <f>'Time Sheet'!B76*'Time Sheet'!K76</f>
        <v>0</v>
      </c>
    </row>
  </sheetData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H11" sqref="H11"/>
    </sheetView>
  </sheetViews>
  <sheetFormatPr defaultColWidth="8.8515625" defaultRowHeight="12.75"/>
  <sheetData>
    <row r="1" ht="12">
      <c r="A1" t="s">
        <v>0</v>
      </c>
    </row>
    <row r="3" ht="12">
      <c r="A3" t="s">
        <v>272</v>
      </c>
    </row>
    <row r="4" ht="12">
      <c r="A4" t="s">
        <v>61</v>
      </c>
    </row>
    <row r="5" ht="12">
      <c r="A5" t="s">
        <v>62</v>
      </c>
    </row>
    <row r="6" ht="12">
      <c r="A6" t="s">
        <v>165</v>
      </c>
    </row>
    <row r="7" ht="12">
      <c r="A7" t="s">
        <v>166</v>
      </c>
    </row>
    <row r="10" spans="1:8" ht="12">
      <c r="A10" t="s">
        <v>167</v>
      </c>
      <c r="B10">
        <f>SUM('Parts List'!D2:D55)</f>
        <v>0</v>
      </c>
      <c r="C10" t="s">
        <v>183</v>
      </c>
      <c r="D10">
        <f>SUM('Parts List'!E2:E50)</f>
        <v>0</v>
      </c>
      <c r="E10" t="s">
        <v>185</v>
      </c>
      <c r="F10">
        <f>'Running Costs To Client'!B5</f>
        <v>0</v>
      </c>
      <c r="G10" t="s">
        <v>184</v>
      </c>
      <c r="H10">
        <f>(D10-B10)+F10</f>
        <v>0</v>
      </c>
    </row>
  </sheetData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D37" sqref="D37"/>
    </sheetView>
  </sheetViews>
  <sheetFormatPr defaultColWidth="8.8515625" defaultRowHeight="12.75"/>
  <cols>
    <col min="1" max="1" width="44.28125" style="0" customWidth="1"/>
    <col min="2" max="2" width="23.7109375" style="0" customWidth="1"/>
    <col min="3" max="3" width="10.28125" style="0" customWidth="1"/>
    <col min="4" max="4" width="12.28125" style="0" customWidth="1"/>
  </cols>
  <sheetData>
    <row r="1" spans="1:2" ht="12">
      <c r="A1" t="s">
        <v>4</v>
      </c>
      <c r="B1">
        <f>SUM(E3:E16)</f>
        <v>20</v>
      </c>
    </row>
    <row r="2" spans="1:5" ht="12">
      <c r="A2" t="s">
        <v>5</v>
      </c>
      <c r="B2" t="s">
        <v>6</v>
      </c>
      <c r="C2" t="s">
        <v>142</v>
      </c>
      <c r="D2" t="s">
        <v>123</v>
      </c>
      <c r="E2" t="s">
        <v>124</v>
      </c>
    </row>
    <row r="3" spans="1:5" ht="12">
      <c r="A3" t="s">
        <v>7</v>
      </c>
      <c r="B3" t="s">
        <v>11</v>
      </c>
      <c r="C3">
        <v>1</v>
      </c>
      <c r="D3">
        <v>1</v>
      </c>
      <c r="E3">
        <f aca="true" t="shared" si="0" ref="E3:E15">D3+C3</f>
        <v>2</v>
      </c>
    </row>
    <row r="4" spans="1:5" ht="12">
      <c r="A4" t="s">
        <v>9</v>
      </c>
      <c r="B4" t="s">
        <v>11</v>
      </c>
      <c r="D4">
        <v>1</v>
      </c>
      <c r="E4">
        <f t="shared" si="0"/>
        <v>1</v>
      </c>
    </row>
    <row r="5" spans="1:5" ht="12">
      <c r="A5" t="s">
        <v>8</v>
      </c>
      <c r="B5" t="s">
        <v>103</v>
      </c>
      <c r="C5">
        <v>1</v>
      </c>
      <c r="D5">
        <v>1</v>
      </c>
      <c r="E5">
        <f t="shared" si="0"/>
        <v>2</v>
      </c>
    </row>
    <row r="6" spans="1:5" ht="12">
      <c r="A6" t="s">
        <v>10</v>
      </c>
      <c r="B6" t="s">
        <v>11</v>
      </c>
      <c r="D6">
        <v>1</v>
      </c>
      <c r="E6">
        <f t="shared" si="0"/>
        <v>1</v>
      </c>
    </row>
    <row r="7" spans="1:5" ht="12">
      <c r="A7" t="s">
        <v>104</v>
      </c>
      <c r="B7" t="s">
        <v>11</v>
      </c>
      <c r="D7">
        <v>1</v>
      </c>
      <c r="E7">
        <f t="shared" si="0"/>
        <v>1</v>
      </c>
    </row>
    <row r="8" spans="1:5" ht="12">
      <c r="A8" t="s">
        <v>105</v>
      </c>
      <c r="B8" t="s">
        <v>11</v>
      </c>
      <c r="D8">
        <v>1</v>
      </c>
      <c r="E8">
        <f t="shared" si="0"/>
        <v>1</v>
      </c>
    </row>
    <row r="9" spans="1:5" ht="12">
      <c r="A9" t="s">
        <v>106</v>
      </c>
      <c r="B9" t="s">
        <v>113</v>
      </c>
      <c r="C9">
        <v>1</v>
      </c>
      <c r="D9">
        <v>1</v>
      </c>
      <c r="E9">
        <f t="shared" si="0"/>
        <v>2</v>
      </c>
    </row>
    <row r="10" spans="1:5" ht="12">
      <c r="A10" t="s">
        <v>107</v>
      </c>
      <c r="B10" t="s">
        <v>11</v>
      </c>
      <c r="D10">
        <v>1</v>
      </c>
      <c r="E10">
        <f t="shared" si="0"/>
        <v>1</v>
      </c>
    </row>
    <row r="11" spans="1:5" ht="12">
      <c r="A11" t="s">
        <v>108</v>
      </c>
      <c r="B11" t="s">
        <v>114</v>
      </c>
      <c r="C11">
        <v>1</v>
      </c>
      <c r="D11">
        <v>1</v>
      </c>
      <c r="E11">
        <f t="shared" si="0"/>
        <v>2</v>
      </c>
    </row>
    <row r="12" spans="1:5" ht="12">
      <c r="A12" t="s">
        <v>109</v>
      </c>
      <c r="C12">
        <v>1</v>
      </c>
      <c r="D12">
        <v>1</v>
      </c>
      <c r="E12">
        <f t="shared" si="0"/>
        <v>2</v>
      </c>
    </row>
    <row r="13" spans="1:5" ht="12">
      <c r="A13" t="s">
        <v>110</v>
      </c>
      <c r="B13" t="s">
        <v>114</v>
      </c>
      <c r="C13">
        <v>1</v>
      </c>
      <c r="D13">
        <v>1</v>
      </c>
      <c r="E13">
        <f t="shared" si="0"/>
        <v>2</v>
      </c>
    </row>
    <row r="14" spans="1:5" ht="12">
      <c r="A14" t="s">
        <v>111</v>
      </c>
      <c r="C14">
        <v>1</v>
      </c>
      <c r="D14">
        <v>1</v>
      </c>
      <c r="E14">
        <f t="shared" si="0"/>
        <v>2</v>
      </c>
    </row>
    <row r="15" spans="1:5" ht="12">
      <c r="A15" t="s">
        <v>112</v>
      </c>
      <c r="D15">
        <v>1</v>
      </c>
      <c r="E15">
        <f t="shared" si="0"/>
        <v>1</v>
      </c>
    </row>
    <row r="19" spans="1:2" ht="12">
      <c r="A19" t="s">
        <v>115</v>
      </c>
      <c r="B19">
        <f>SUM(E21:E37)</f>
        <v>27</v>
      </c>
    </row>
    <row r="20" spans="1:5" ht="12">
      <c r="A20" t="s">
        <v>5</v>
      </c>
      <c r="B20" t="s">
        <v>122</v>
      </c>
      <c r="E20" t="s">
        <v>124</v>
      </c>
    </row>
    <row r="21" spans="1:5" ht="12">
      <c r="A21" t="s">
        <v>7</v>
      </c>
      <c r="B21" t="s">
        <v>11</v>
      </c>
      <c r="D21">
        <v>1</v>
      </c>
      <c r="E21">
        <f aca="true" t="shared" si="1" ref="E21:E36">D21+C21</f>
        <v>1</v>
      </c>
    </row>
    <row r="22" spans="1:5" ht="12">
      <c r="A22" t="s">
        <v>9</v>
      </c>
      <c r="B22" t="s">
        <v>11</v>
      </c>
      <c r="D22">
        <v>1</v>
      </c>
      <c r="E22">
        <f t="shared" si="1"/>
        <v>1</v>
      </c>
    </row>
    <row r="23" spans="1:5" ht="12">
      <c r="A23" t="s">
        <v>8</v>
      </c>
      <c r="B23" t="s">
        <v>103</v>
      </c>
      <c r="C23">
        <v>1</v>
      </c>
      <c r="D23">
        <v>1</v>
      </c>
      <c r="E23">
        <f t="shared" si="1"/>
        <v>2</v>
      </c>
    </row>
    <row r="24" spans="1:5" ht="12">
      <c r="A24" t="s">
        <v>10</v>
      </c>
      <c r="B24" t="s">
        <v>11</v>
      </c>
      <c r="C24">
        <v>1</v>
      </c>
      <c r="D24">
        <v>1</v>
      </c>
      <c r="E24">
        <f t="shared" si="1"/>
        <v>2</v>
      </c>
    </row>
    <row r="25" spans="1:5" ht="12">
      <c r="A25" t="s">
        <v>104</v>
      </c>
      <c r="B25" t="s">
        <v>11</v>
      </c>
      <c r="D25">
        <v>1</v>
      </c>
      <c r="E25">
        <f t="shared" si="1"/>
        <v>1</v>
      </c>
    </row>
    <row r="26" spans="1:5" ht="12">
      <c r="A26" t="s">
        <v>105</v>
      </c>
      <c r="B26" t="s">
        <v>11</v>
      </c>
      <c r="D26">
        <v>1</v>
      </c>
      <c r="E26">
        <f t="shared" si="1"/>
        <v>1</v>
      </c>
    </row>
    <row r="27" spans="1:5" ht="12">
      <c r="A27" t="s">
        <v>116</v>
      </c>
      <c r="B27" t="s">
        <v>113</v>
      </c>
      <c r="C27">
        <v>1</v>
      </c>
      <c r="D27">
        <v>1</v>
      </c>
      <c r="E27">
        <f t="shared" si="1"/>
        <v>2</v>
      </c>
    </row>
    <row r="28" spans="2:5" ht="12">
      <c r="B28" t="s">
        <v>117</v>
      </c>
      <c r="C28">
        <v>1</v>
      </c>
      <c r="D28">
        <v>1</v>
      </c>
      <c r="E28">
        <f t="shared" si="1"/>
        <v>2</v>
      </c>
    </row>
    <row r="29" spans="1:5" ht="12">
      <c r="A29" t="s">
        <v>118</v>
      </c>
      <c r="B29" t="s">
        <v>119</v>
      </c>
      <c r="C29">
        <v>1</v>
      </c>
      <c r="D29">
        <v>1</v>
      </c>
      <c r="E29">
        <f t="shared" si="1"/>
        <v>2</v>
      </c>
    </row>
    <row r="30" spans="2:5" ht="12">
      <c r="B30" t="s">
        <v>120</v>
      </c>
      <c r="C30">
        <v>1</v>
      </c>
      <c r="D30">
        <v>1</v>
      </c>
      <c r="E30">
        <f t="shared" si="1"/>
        <v>2</v>
      </c>
    </row>
    <row r="31" spans="2:5" ht="12">
      <c r="B31" t="s">
        <v>121</v>
      </c>
      <c r="C31">
        <v>1</v>
      </c>
      <c r="D31">
        <v>1</v>
      </c>
      <c r="E31">
        <f t="shared" si="1"/>
        <v>2</v>
      </c>
    </row>
    <row r="32" spans="1:5" ht="12">
      <c r="A32" t="s">
        <v>108</v>
      </c>
      <c r="B32" t="s">
        <v>114</v>
      </c>
      <c r="C32">
        <v>1</v>
      </c>
      <c r="D32">
        <v>1</v>
      </c>
      <c r="E32">
        <f t="shared" si="1"/>
        <v>2</v>
      </c>
    </row>
    <row r="33" spans="1:5" ht="12">
      <c r="A33" t="s">
        <v>109</v>
      </c>
      <c r="C33">
        <v>1</v>
      </c>
      <c r="D33">
        <v>1</v>
      </c>
      <c r="E33">
        <f t="shared" si="1"/>
        <v>2</v>
      </c>
    </row>
    <row r="34" spans="1:5" ht="12">
      <c r="A34" t="s">
        <v>110</v>
      </c>
      <c r="B34" t="s">
        <v>114</v>
      </c>
      <c r="C34">
        <v>1</v>
      </c>
      <c r="D34">
        <v>1</v>
      </c>
      <c r="E34">
        <f t="shared" si="1"/>
        <v>2</v>
      </c>
    </row>
    <row r="35" spans="1:5" ht="12">
      <c r="A35" t="s">
        <v>111</v>
      </c>
      <c r="C35">
        <v>1</v>
      </c>
      <c r="D35">
        <v>1</v>
      </c>
      <c r="E35">
        <f t="shared" si="1"/>
        <v>2</v>
      </c>
    </row>
    <row r="36" spans="1:5" ht="12">
      <c r="A36" t="s">
        <v>112</v>
      </c>
      <c r="D36">
        <v>1</v>
      </c>
      <c r="E36">
        <f t="shared" si="1"/>
        <v>1</v>
      </c>
    </row>
  </sheetData>
  <printOptions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06"/>
  <sheetViews>
    <sheetView workbookViewId="0" topLeftCell="A1">
      <selection activeCell="G19" sqref="G19:G106"/>
    </sheetView>
  </sheetViews>
  <sheetFormatPr defaultColWidth="11.421875" defaultRowHeight="12.75"/>
  <cols>
    <col min="1" max="1" width="24.140625" style="0" bestFit="1" customWidth="1"/>
    <col min="2" max="2" width="5.140625" style="0" bestFit="1" customWidth="1"/>
    <col min="3" max="3" width="9.140625" style="0" bestFit="1" customWidth="1"/>
    <col min="4" max="4" width="4.140625" style="0" bestFit="1" customWidth="1"/>
    <col min="5" max="5" width="14.421875" style="0" bestFit="1" customWidth="1"/>
    <col min="6" max="6" width="4.140625" style="0" bestFit="1" customWidth="1"/>
    <col min="7" max="9" width="3.140625" style="0" bestFit="1" customWidth="1"/>
    <col min="10" max="11" width="2.140625" style="0" bestFit="1" customWidth="1"/>
    <col min="12" max="12" width="3.140625" style="0" bestFit="1" customWidth="1"/>
    <col min="13" max="17" width="2.140625" style="0" bestFit="1" customWidth="1"/>
  </cols>
  <sheetData>
    <row r="1" ht="12">
      <c r="A1" t="s">
        <v>223</v>
      </c>
    </row>
    <row r="2" spans="1:17" ht="12">
      <c r="A2">
        <v>9.6</v>
      </c>
      <c r="B2">
        <v>10.5</v>
      </c>
      <c r="C2">
        <v>8</v>
      </c>
      <c r="D2">
        <v>140</v>
      </c>
      <c r="E2">
        <v>155</v>
      </c>
      <c r="F2">
        <v>247</v>
      </c>
      <c r="G2">
        <v>76</v>
      </c>
      <c r="H2">
        <v>44</v>
      </c>
      <c r="I2">
        <v>37</v>
      </c>
      <c r="J2">
        <v>1</v>
      </c>
      <c r="K2">
        <v>4</v>
      </c>
      <c r="L2">
        <v>40</v>
      </c>
      <c r="M2">
        <v>9</v>
      </c>
      <c r="N2">
        <v>0</v>
      </c>
      <c r="O2">
        <v>0</v>
      </c>
      <c r="P2">
        <v>0</v>
      </c>
      <c r="Q2">
        <v>0</v>
      </c>
    </row>
    <row r="4" ht="12">
      <c r="A4" t="s">
        <v>224</v>
      </c>
    </row>
    <row r="5" spans="1:5" ht="12">
      <c r="A5">
        <v>88</v>
      </c>
      <c r="B5">
        <v>0</v>
      </c>
      <c r="C5" t="s">
        <v>190</v>
      </c>
      <c r="E5" t="s">
        <v>191</v>
      </c>
    </row>
    <row r="7" ht="12">
      <c r="A7" t="s">
        <v>225</v>
      </c>
    </row>
    <row r="8" spans="1:2" ht="12">
      <c r="A8">
        <v>12.7</v>
      </c>
      <c r="B8">
        <v>19</v>
      </c>
    </row>
    <row r="10" ht="12">
      <c r="A10" t="s">
        <v>226</v>
      </c>
    </row>
    <row r="11" spans="1:2" ht="12">
      <c r="A11">
        <v>250</v>
      </c>
      <c r="B11">
        <v>245</v>
      </c>
    </row>
    <row r="12" spans="1:2" ht="12">
      <c r="A12">
        <v>209</v>
      </c>
      <c r="B12">
        <v>209</v>
      </c>
    </row>
    <row r="13" spans="1:2" ht="12">
      <c r="A13">
        <v>267</v>
      </c>
      <c r="B13">
        <v>260</v>
      </c>
    </row>
    <row r="15" ht="12">
      <c r="A15" t="s">
        <v>227</v>
      </c>
    </row>
    <row r="16" spans="1:3" ht="12">
      <c r="A16">
        <v>58</v>
      </c>
      <c r="B16">
        <v>55</v>
      </c>
      <c r="C16">
        <v>27</v>
      </c>
    </row>
    <row r="18" ht="12">
      <c r="A18" t="s">
        <v>228</v>
      </c>
    </row>
    <row r="19" spans="1:8" ht="12">
      <c r="A19">
        <v>1</v>
      </c>
      <c r="B19" t="s">
        <v>192</v>
      </c>
      <c r="C19">
        <v>85</v>
      </c>
      <c r="D19">
        <v>70</v>
      </c>
      <c r="E19">
        <v>95</v>
      </c>
      <c r="F19">
        <v>30</v>
      </c>
      <c r="G19">
        <v>15</v>
      </c>
      <c r="H19">
        <v>0</v>
      </c>
    </row>
    <row r="20" spans="1:8" ht="12">
      <c r="A20">
        <v>2</v>
      </c>
      <c r="B20" t="s">
        <v>193</v>
      </c>
      <c r="C20">
        <v>103</v>
      </c>
      <c r="D20">
        <v>100</v>
      </c>
      <c r="E20">
        <v>87</v>
      </c>
      <c r="F20">
        <v>45</v>
      </c>
      <c r="G20">
        <v>9</v>
      </c>
      <c r="H20">
        <v>0</v>
      </c>
    </row>
    <row r="21" spans="1:8" ht="12">
      <c r="A21">
        <v>3</v>
      </c>
      <c r="B21" t="s">
        <v>194</v>
      </c>
      <c r="C21">
        <v>42</v>
      </c>
      <c r="D21">
        <v>70</v>
      </c>
      <c r="E21">
        <v>72</v>
      </c>
      <c r="F21">
        <v>45</v>
      </c>
      <c r="G21">
        <v>10</v>
      </c>
      <c r="H21">
        <v>0</v>
      </c>
    </row>
    <row r="22" spans="1:8" ht="12">
      <c r="A22">
        <v>4</v>
      </c>
      <c r="B22" t="s">
        <v>195</v>
      </c>
      <c r="C22">
        <v>45</v>
      </c>
      <c r="D22">
        <v>70</v>
      </c>
      <c r="E22">
        <v>59</v>
      </c>
      <c r="F22">
        <v>45</v>
      </c>
      <c r="G22">
        <v>11</v>
      </c>
      <c r="H22">
        <v>0</v>
      </c>
    </row>
    <row r="23" spans="1:8" ht="12">
      <c r="A23">
        <v>5</v>
      </c>
      <c r="B23" t="s">
        <v>196</v>
      </c>
      <c r="C23">
        <v>107</v>
      </c>
      <c r="D23">
        <v>100</v>
      </c>
      <c r="E23">
        <v>75</v>
      </c>
      <c r="F23">
        <v>45</v>
      </c>
      <c r="G23">
        <v>5</v>
      </c>
      <c r="H23">
        <v>0</v>
      </c>
    </row>
    <row r="24" spans="1:8" ht="12">
      <c r="A24">
        <v>6</v>
      </c>
      <c r="B24" t="s">
        <v>197</v>
      </c>
      <c r="C24">
        <v>42</v>
      </c>
      <c r="D24">
        <v>70</v>
      </c>
      <c r="E24">
        <v>66</v>
      </c>
      <c r="F24">
        <v>45</v>
      </c>
      <c r="G24">
        <v>5</v>
      </c>
      <c r="H24">
        <v>0</v>
      </c>
    </row>
    <row r="25" spans="1:8" ht="12">
      <c r="A25">
        <v>7</v>
      </c>
      <c r="B25" t="s">
        <v>198</v>
      </c>
      <c r="C25">
        <v>107</v>
      </c>
      <c r="D25">
        <v>100</v>
      </c>
      <c r="E25">
        <v>104</v>
      </c>
      <c r="F25">
        <v>70</v>
      </c>
      <c r="G25">
        <v>3</v>
      </c>
      <c r="H25">
        <v>0</v>
      </c>
    </row>
    <row r="26" spans="1:8" ht="12">
      <c r="A26">
        <v>8</v>
      </c>
      <c r="B26" t="s">
        <v>199</v>
      </c>
      <c r="C26">
        <v>47</v>
      </c>
      <c r="D26">
        <v>70</v>
      </c>
      <c r="E26">
        <v>82</v>
      </c>
      <c r="F26">
        <v>45</v>
      </c>
      <c r="G26">
        <v>15</v>
      </c>
      <c r="H26">
        <v>0</v>
      </c>
    </row>
    <row r="27" spans="1:8" ht="12">
      <c r="A27">
        <v>9</v>
      </c>
      <c r="B27" t="s">
        <v>93</v>
      </c>
      <c r="C27">
        <v>36</v>
      </c>
      <c r="D27">
        <v>70</v>
      </c>
      <c r="E27">
        <v>47</v>
      </c>
      <c r="F27">
        <v>45</v>
      </c>
      <c r="G27">
        <v>12</v>
      </c>
      <c r="H27">
        <v>0</v>
      </c>
    </row>
    <row r="28" spans="1:8" ht="12">
      <c r="A28">
        <v>10</v>
      </c>
      <c r="B28" t="s">
        <v>200</v>
      </c>
      <c r="C28">
        <v>86</v>
      </c>
      <c r="D28">
        <v>100</v>
      </c>
      <c r="E28">
        <v>107</v>
      </c>
      <c r="F28">
        <v>70</v>
      </c>
      <c r="G28">
        <v>9</v>
      </c>
      <c r="H28">
        <v>0</v>
      </c>
    </row>
    <row r="29" spans="1:8" ht="12">
      <c r="A29">
        <v>11</v>
      </c>
      <c r="B29" t="s">
        <v>201</v>
      </c>
      <c r="C29">
        <v>57</v>
      </c>
      <c r="D29">
        <v>70</v>
      </c>
      <c r="E29">
        <v>62</v>
      </c>
      <c r="F29">
        <v>45</v>
      </c>
      <c r="G29">
        <v>6</v>
      </c>
      <c r="H29">
        <v>0</v>
      </c>
    </row>
    <row r="30" spans="1:8" ht="12">
      <c r="A30">
        <v>12</v>
      </c>
      <c r="B30" t="s">
        <v>202</v>
      </c>
      <c r="C30">
        <v>102</v>
      </c>
      <c r="D30">
        <v>100</v>
      </c>
      <c r="E30">
        <v>72</v>
      </c>
      <c r="F30">
        <v>30</v>
      </c>
      <c r="G30">
        <v>6</v>
      </c>
      <c r="H30">
        <v>0</v>
      </c>
    </row>
    <row r="31" spans="1:8" ht="12">
      <c r="A31">
        <v>13</v>
      </c>
      <c r="B31" t="s">
        <v>192</v>
      </c>
      <c r="C31">
        <v>43</v>
      </c>
      <c r="D31">
        <v>70</v>
      </c>
      <c r="E31">
        <v>29</v>
      </c>
      <c r="F31">
        <v>45</v>
      </c>
      <c r="G31">
        <v>8</v>
      </c>
      <c r="H31">
        <v>0</v>
      </c>
    </row>
    <row r="32" spans="1:8" ht="12">
      <c r="A32">
        <v>14</v>
      </c>
      <c r="B32" t="s">
        <v>193</v>
      </c>
      <c r="C32">
        <v>69</v>
      </c>
      <c r="D32">
        <v>70</v>
      </c>
      <c r="E32">
        <v>104</v>
      </c>
      <c r="F32">
        <v>45</v>
      </c>
      <c r="G32">
        <v>16</v>
      </c>
      <c r="H32">
        <v>0</v>
      </c>
    </row>
    <row r="33" spans="1:8" ht="12">
      <c r="A33">
        <v>15</v>
      </c>
      <c r="B33" t="s">
        <v>194</v>
      </c>
      <c r="C33">
        <v>41</v>
      </c>
      <c r="D33">
        <v>70</v>
      </c>
      <c r="E33">
        <v>38</v>
      </c>
      <c r="F33">
        <v>45</v>
      </c>
      <c r="G33">
        <v>27</v>
      </c>
      <c r="H33">
        <v>0</v>
      </c>
    </row>
    <row r="34" spans="1:8" ht="12">
      <c r="A34">
        <v>16</v>
      </c>
      <c r="B34" t="s">
        <v>195</v>
      </c>
      <c r="C34">
        <v>53</v>
      </c>
      <c r="D34">
        <v>70</v>
      </c>
      <c r="E34">
        <v>87</v>
      </c>
      <c r="F34">
        <v>45</v>
      </c>
      <c r="G34">
        <v>29</v>
      </c>
      <c r="H34">
        <v>0</v>
      </c>
    </row>
    <row r="35" spans="1:8" ht="12">
      <c r="A35">
        <v>17</v>
      </c>
      <c r="B35" t="s">
        <v>196</v>
      </c>
      <c r="C35">
        <v>102</v>
      </c>
      <c r="D35">
        <v>70</v>
      </c>
      <c r="E35">
        <v>116</v>
      </c>
      <c r="F35">
        <v>45</v>
      </c>
      <c r="G35">
        <v>8</v>
      </c>
      <c r="H35">
        <v>0</v>
      </c>
    </row>
    <row r="36" spans="1:8" ht="12">
      <c r="A36">
        <v>18</v>
      </c>
      <c r="B36" t="s">
        <v>197</v>
      </c>
      <c r="C36">
        <v>54</v>
      </c>
      <c r="D36">
        <v>70</v>
      </c>
      <c r="E36">
        <v>88</v>
      </c>
      <c r="F36">
        <v>45</v>
      </c>
      <c r="G36">
        <v>24</v>
      </c>
      <c r="H36">
        <v>0</v>
      </c>
    </row>
    <row r="37" spans="1:8" ht="12">
      <c r="A37">
        <v>19</v>
      </c>
      <c r="B37" t="s">
        <v>198</v>
      </c>
      <c r="C37">
        <v>101</v>
      </c>
      <c r="D37">
        <v>70</v>
      </c>
      <c r="E37">
        <v>104</v>
      </c>
      <c r="F37">
        <v>30</v>
      </c>
      <c r="G37">
        <v>6</v>
      </c>
      <c r="H37">
        <v>0</v>
      </c>
    </row>
    <row r="38" spans="1:8" ht="12">
      <c r="A38">
        <v>20</v>
      </c>
      <c r="B38" t="s">
        <v>199</v>
      </c>
      <c r="C38">
        <v>79</v>
      </c>
      <c r="D38">
        <v>70</v>
      </c>
      <c r="E38">
        <v>107</v>
      </c>
      <c r="F38">
        <v>45</v>
      </c>
      <c r="G38">
        <v>12</v>
      </c>
      <c r="H38">
        <v>0</v>
      </c>
    </row>
    <row r="39" spans="1:8" ht="12">
      <c r="A39">
        <v>21</v>
      </c>
      <c r="B39" t="s">
        <v>93</v>
      </c>
      <c r="C39">
        <v>50</v>
      </c>
      <c r="D39">
        <v>70</v>
      </c>
      <c r="E39">
        <v>54</v>
      </c>
      <c r="F39">
        <v>45</v>
      </c>
      <c r="G39">
        <v>15</v>
      </c>
      <c r="H39">
        <v>0</v>
      </c>
    </row>
    <row r="40" spans="1:8" ht="12">
      <c r="A40">
        <v>22</v>
      </c>
      <c r="B40" t="s">
        <v>200</v>
      </c>
      <c r="C40">
        <v>73</v>
      </c>
      <c r="D40">
        <v>70</v>
      </c>
      <c r="E40">
        <v>64</v>
      </c>
      <c r="F40">
        <v>45</v>
      </c>
      <c r="G40">
        <v>7</v>
      </c>
      <c r="H40">
        <v>0</v>
      </c>
    </row>
    <row r="41" spans="1:8" ht="12">
      <c r="A41">
        <v>23</v>
      </c>
      <c r="B41" t="s">
        <v>201</v>
      </c>
      <c r="C41">
        <v>67</v>
      </c>
      <c r="D41">
        <v>70</v>
      </c>
      <c r="E41">
        <v>60</v>
      </c>
      <c r="F41">
        <v>45</v>
      </c>
      <c r="G41">
        <v>14</v>
      </c>
      <c r="H41">
        <v>0</v>
      </c>
    </row>
    <row r="42" spans="1:8" ht="12">
      <c r="A42">
        <v>24</v>
      </c>
      <c r="B42" t="s">
        <v>202</v>
      </c>
      <c r="C42">
        <v>94</v>
      </c>
      <c r="D42">
        <v>70</v>
      </c>
      <c r="E42">
        <v>99</v>
      </c>
      <c r="F42">
        <v>45</v>
      </c>
      <c r="G42">
        <v>3</v>
      </c>
      <c r="H42">
        <v>0</v>
      </c>
    </row>
    <row r="43" spans="1:8" ht="12">
      <c r="A43">
        <v>25</v>
      </c>
      <c r="B43" t="s">
        <v>192</v>
      </c>
      <c r="C43">
        <v>55</v>
      </c>
      <c r="D43">
        <v>70</v>
      </c>
      <c r="E43">
        <v>56</v>
      </c>
      <c r="F43">
        <v>45</v>
      </c>
      <c r="G43">
        <v>11</v>
      </c>
      <c r="H43">
        <v>0</v>
      </c>
    </row>
    <row r="44" spans="1:8" ht="12">
      <c r="A44">
        <v>26</v>
      </c>
      <c r="B44" t="s">
        <v>193</v>
      </c>
      <c r="C44">
        <v>81</v>
      </c>
      <c r="D44">
        <v>70</v>
      </c>
      <c r="E44">
        <v>104</v>
      </c>
      <c r="F44">
        <v>45</v>
      </c>
      <c r="G44">
        <v>17</v>
      </c>
      <c r="H44">
        <v>0</v>
      </c>
    </row>
    <row r="45" spans="1:8" ht="12">
      <c r="A45">
        <v>27</v>
      </c>
      <c r="B45" t="s">
        <v>194</v>
      </c>
      <c r="C45">
        <v>8</v>
      </c>
      <c r="D45">
        <v>70</v>
      </c>
      <c r="E45">
        <v>6</v>
      </c>
      <c r="F45">
        <v>45</v>
      </c>
      <c r="G45">
        <v>19</v>
      </c>
      <c r="H45">
        <v>0</v>
      </c>
    </row>
    <row r="46" spans="1:8" ht="12">
      <c r="A46">
        <v>28</v>
      </c>
      <c r="B46" t="s">
        <v>195</v>
      </c>
      <c r="C46">
        <v>75</v>
      </c>
      <c r="D46">
        <v>70</v>
      </c>
      <c r="E46">
        <v>69</v>
      </c>
      <c r="F46">
        <v>45</v>
      </c>
      <c r="G46">
        <v>11</v>
      </c>
      <c r="H46">
        <v>0</v>
      </c>
    </row>
    <row r="47" spans="1:8" ht="12">
      <c r="A47">
        <v>29</v>
      </c>
      <c r="B47" t="s">
        <v>196</v>
      </c>
      <c r="C47">
        <v>77</v>
      </c>
      <c r="D47">
        <v>70</v>
      </c>
      <c r="E47">
        <v>81</v>
      </c>
      <c r="F47">
        <v>45</v>
      </c>
      <c r="G47">
        <v>8</v>
      </c>
      <c r="H47">
        <v>0</v>
      </c>
    </row>
    <row r="48" spans="1:8" ht="12">
      <c r="A48">
        <v>30</v>
      </c>
      <c r="B48" t="s">
        <v>197</v>
      </c>
      <c r="C48">
        <v>88</v>
      </c>
      <c r="D48">
        <v>70</v>
      </c>
      <c r="E48">
        <v>31</v>
      </c>
      <c r="F48">
        <v>30</v>
      </c>
      <c r="G48">
        <v>11</v>
      </c>
      <c r="H48">
        <v>0</v>
      </c>
    </row>
    <row r="49" spans="1:8" ht="12">
      <c r="A49">
        <v>31</v>
      </c>
      <c r="B49" t="s">
        <v>198</v>
      </c>
      <c r="C49">
        <v>84</v>
      </c>
      <c r="D49">
        <v>70</v>
      </c>
      <c r="E49">
        <v>60</v>
      </c>
      <c r="F49">
        <v>30</v>
      </c>
      <c r="G49">
        <v>7</v>
      </c>
      <c r="H49">
        <v>0</v>
      </c>
    </row>
    <row r="50" spans="1:8" ht="12">
      <c r="A50">
        <v>32</v>
      </c>
      <c r="B50" t="s">
        <v>199</v>
      </c>
      <c r="C50">
        <v>84</v>
      </c>
      <c r="D50">
        <v>70</v>
      </c>
      <c r="E50">
        <v>63</v>
      </c>
      <c r="F50">
        <v>30</v>
      </c>
      <c r="G50">
        <v>25</v>
      </c>
      <c r="H50">
        <v>0</v>
      </c>
    </row>
    <row r="51" spans="1:8" ht="12">
      <c r="A51">
        <v>33</v>
      </c>
      <c r="B51" t="s">
        <v>93</v>
      </c>
      <c r="C51">
        <v>53</v>
      </c>
      <c r="D51">
        <v>70</v>
      </c>
      <c r="E51">
        <v>76</v>
      </c>
      <c r="F51">
        <v>45</v>
      </c>
      <c r="G51">
        <v>19</v>
      </c>
      <c r="H51">
        <v>0</v>
      </c>
    </row>
    <row r="52" spans="1:8" ht="12">
      <c r="A52">
        <v>34</v>
      </c>
      <c r="B52" t="s">
        <v>200</v>
      </c>
      <c r="C52">
        <v>101</v>
      </c>
      <c r="D52">
        <v>100</v>
      </c>
      <c r="E52">
        <v>58</v>
      </c>
      <c r="F52">
        <v>45</v>
      </c>
      <c r="G52">
        <v>6</v>
      </c>
      <c r="H52">
        <v>0</v>
      </c>
    </row>
    <row r="53" spans="1:8" ht="12">
      <c r="A53">
        <v>35</v>
      </c>
      <c r="B53" t="s">
        <v>201</v>
      </c>
      <c r="C53">
        <v>48</v>
      </c>
      <c r="D53">
        <v>70</v>
      </c>
      <c r="E53">
        <v>77</v>
      </c>
      <c r="F53">
        <v>45</v>
      </c>
      <c r="G53">
        <v>17</v>
      </c>
      <c r="H53">
        <v>0</v>
      </c>
    </row>
    <row r="54" spans="1:8" ht="12">
      <c r="A54">
        <v>36</v>
      </c>
      <c r="B54" t="s">
        <v>202</v>
      </c>
      <c r="C54">
        <v>80</v>
      </c>
      <c r="D54">
        <v>70</v>
      </c>
      <c r="E54">
        <v>105</v>
      </c>
      <c r="F54">
        <v>45</v>
      </c>
      <c r="G54">
        <v>20</v>
      </c>
      <c r="H54">
        <v>0</v>
      </c>
    </row>
    <row r="55" spans="1:8" ht="12">
      <c r="A55">
        <v>37</v>
      </c>
      <c r="B55" t="s">
        <v>192</v>
      </c>
      <c r="C55">
        <v>66</v>
      </c>
      <c r="D55">
        <v>70</v>
      </c>
      <c r="E55">
        <v>60</v>
      </c>
      <c r="F55">
        <v>45</v>
      </c>
      <c r="G55">
        <v>23</v>
      </c>
      <c r="H55">
        <v>0</v>
      </c>
    </row>
    <row r="56" spans="1:8" ht="12">
      <c r="A56">
        <v>38</v>
      </c>
      <c r="B56" t="s">
        <v>193</v>
      </c>
      <c r="C56">
        <v>70</v>
      </c>
      <c r="D56">
        <v>70</v>
      </c>
      <c r="E56">
        <v>72</v>
      </c>
      <c r="F56">
        <v>45</v>
      </c>
      <c r="G56">
        <v>14</v>
      </c>
      <c r="H56">
        <v>0</v>
      </c>
    </row>
    <row r="57" spans="1:8" ht="12">
      <c r="A57">
        <v>39</v>
      </c>
      <c r="B57" t="s">
        <v>194</v>
      </c>
      <c r="C57">
        <v>75</v>
      </c>
      <c r="D57">
        <v>70</v>
      </c>
      <c r="E57">
        <v>80</v>
      </c>
      <c r="F57">
        <v>45</v>
      </c>
      <c r="G57">
        <v>7</v>
      </c>
      <c r="H57">
        <v>0</v>
      </c>
    </row>
    <row r="58" spans="1:8" ht="12">
      <c r="A58">
        <v>40</v>
      </c>
      <c r="B58" t="s">
        <v>195</v>
      </c>
      <c r="C58">
        <v>57</v>
      </c>
      <c r="D58">
        <v>70</v>
      </c>
      <c r="E58">
        <v>58</v>
      </c>
      <c r="F58">
        <v>45</v>
      </c>
      <c r="G58">
        <v>19</v>
      </c>
      <c r="H58">
        <v>0</v>
      </c>
    </row>
    <row r="59" spans="1:8" ht="12">
      <c r="A59">
        <v>41</v>
      </c>
      <c r="B59" t="s">
        <v>196</v>
      </c>
      <c r="C59">
        <v>93</v>
      </c>
      <c r="D59">
        <v>70</v>
      </c>
      <c r="E59">
        <v>84</v>
      </c>
      <c r="F59">
        <v>45</v>
      </c>
      <c r="G59">
        <v>8</v>
      </c>
      <c r="H59">
        <v>0</v>
      </c>
    </row>
    <row r="60" spans="1:8" ht="12">
      <c r="A60">
        <v>42</v>
      </c>
      <c r="B60" t="s">
        <v>197</v>
      </c>
      <c r="C60">
        <v>39</v>
      </c>
      <c r="D60">
        <v>70</v>
      </c>
      <c r="E60">
        <v>57</v>
      </c>
      <c r="F60">
        <v>45</v>
      </c>
      <c r="G60">
        <v>12</v>
      </c>
      <c r="H60">
        <v>0</v>
      </c>
    </row>
    <row r="61" spans="1:8" ht="12">
      <c r="A61">
        <v>43</v>
      </c>
      <c r="B61" t="s">
        <v>198</v>
      </c>
      <c r="C61">
        <v>81</v>
      </c>
      <c r="D61">
        <v>70</v>
      </c>
      <c r="E61">
        <v>105</v>
      </c>
      <c r="F61">
        <v>45</v>
      </c>
      <c r="G61">
        <v>14</v>
      </c>
      <c r="H61">
        <v>0</v>
      </c>
    </row>
    <row r="62" spans="1:8" ht="12">
      <c r="A62">
        <v>44</v>
      </c>
      <c r="B62" t="s">
        <v>199</v>
      </c>
      <c r="C62">
        <v>57</v>
      </c>
      <c r="D62">
        <v>70</v>
      </c>
      <c r="E62">
        <v>55</v>
      </c>
      <c r="F62">
        <v>45</v>
      </c>
      <c r="G62">
        <v>15</v>
      </c>
      <c r="H62">
        <v>0</v>
      </c>
    </row>
    <row r="63" spans="1:8" ht="12">
      <c r="A63">
        <v>45</v>
      </c>
      <c r="B63" t="s">
        <v>93</v>
      </c>
      <c r="C63">
        <v>49</v>
      </c>
      <c r="D63">
        <v>70</v>
      </c>
      <c r="E63">
        <v>74</v>
      </c>
      <c r="F63">
        <v>45</v>
      </c>
      <c r="G63">
        <v>17</v>
      </c>
      <c r="H63">
        <v>0</v>
      </c>
    </row>
    <row r="64" spans="1:8" ht="12">
      <c r="A64">
        <v>46</v>
      </c>
      <c r="B64" t="s">
        <v>200</v>
      </c>
      <c r="C64">
        <v>80</v>
      </c>
      <c r="D64">
        <v>70</v>
      </c>
      <c r="E64">
        <v>75</v>
      </c>
      <c r="F64">
        <v>45</v>
      </c>
      <c r="G64">
        <v>17</v>
      </c>
      <c r="H64">
        <v>0</v>
      </c>
    </row>
    <row r="65" spans="1:8" ht="12">
      <c r="A65">
        <v>47</v>
      </c>
      <c r="B65" t="s">
        <v>201</v>
      </c>
      <c r="C65">
        <v>25</v>
      </c>
      <c r="D65">
        <v>70</v>
      </c>
      <c r="E65">
        <v>49</v>
      </c>
      <c r="F65">
        <v>45</v>
      </c>
      <c r="G65">
        <v>9</v>
      </c>
      <c r="H65">
        <v>0</v>
      </c>
    </row>
    <row r="66" spans="1:8" ht="12">
      <c r="A66">
        <v>48</v>
      </c>
      <c r="B66" t="s">
        <v>202</v>
      </c>
      <c r="C66">
        <v>68</v>
      </c>
      <c r="D66">
        <v>70</v>
      </c>
      <c r="E66">
        <v>99</v>
      </c>
      <c r="F66">
        <v>45</v>
      </c>
      <c r="G66">
        <v>18</v>
      </c>
      <c r="H66">
        <v>0</v>
      </c>
    </row>
    <row r="67" spans="1:8" ht="12">
      <c r="A67">
        <v>49</v>
      </c>
      <c r="B67" t="s">
        <v>192</v>
      </c>
      <c r="C67">
        <v>15</v>
      </c>
      <c r="D67">
        <v>70</v>
      </c>
      <c r="E67">
        <v>50</v>
      </c>
      <c r="F67">
        <v>45</v>
      </c>
      <c r="G67">
        <v>10</v>
      </c>
      <c r="H67">
        <v>0</v>
      </c>
    </row>
    <row r="68" spans="1:8" ht="12">
      <c r="A68">
        <v>50</v>
      </c>
      <c r="B68" t="s">
        <v>193</v>
      </c>
      <c r="C68">
        <v>79</v>
      </c>
      <c r="D68">
        <v>70</v>
      </c>
      <c r="E68">
        <v>106</v>
      </c>
      <c r="F68">
        <v>45</v>
      </c>
      <c r="G68">
        <v>12</v>
      </c>
      <c r="H68">
        <v>0</v>
      </c>
    </row>
    <row r="69" spans="1:8" ht="12">
      <c r="A69">
        <v>51</v>
      </c>
      <c r="B69" t="s">
        <v>194</v>
      </c>
      <c r="C69">
        <v>26</v>
      </c>
      <c r="D69">
        <v>70</v>
      </c>
      <c r="E69">
        <v>51</v>
      </c>
      <c r="F69">
        <v>45</v>
      </c>
      <c r="G69">
        <v>10</v>
      </c>
      <c r="H69">
        <v>0</v>
      </c>
    </row>
    <row r="70" spans="1:8" ht="12">
      <c r="A70">
        <v>52</v>
      </c>
      <c r="B70" t="s">
        <v>195</v>
      </c>
      <c r="C70">
        <v>44</v>
      </c>
      <c r="D70">
        <v>70</v>
      </c>
      <c r="E70">
        <v>52</v>
      </c>
      <c r="F70">
        <v>45</v>
      </c>
      <c r="G70">
        <v>10</v>
      </c>
      <c r="H70">
        <v>0</v>
      </c>
    </row>
    <row r="71" spans="1:8" ht="12">
      <c r="A71">
        <v>53</v>
      </c>
      <c r="B71" t="s">
        <v>196</v>
      </c>
      <c r="C71">
        <v>69</v>
      </c>
      <c r="D71">
        <v>70</v>
      </c>
      <c r="E71">
        <v>96</v>
      </c>
      <c r="F71">
        <v>45</v>
      </c>
      <c r="G71">
        <v>13</v>
      </c>
      <c r="H71">
        <v>0</v>
      </c>
    </row>
    <row r="72" spans="1:8" ht="12">
      <c r="A72">
        <v>54</v>
      </c>
      <c r="B72" t="s">
        <v>197</v>
      </c>
      <c r="C72">
        <v>34</v>
      </c>
      <c r="D72">
        <v>70</v>
      </c>
      <c r="E72">
        <v>43</v>
      </c>
      <c r="F72">
        <v>45</v>
      </c>
      <c r="G72">
        <v>8</v>
      </c>
      <c r="H72">
        <v>0</v>
      </c>
    </row>
    <row r="73" spans="1:8" ht="12">
      <c r="A73">
        <v>55</v>
      </c>
      <c r="B73" t="s">
        <v>198</v>
      </c>
      <c r="C73">
        <v>110</v>
      </c>
      <c r="D73">
        <v>100</v>
      </c>
      <c r="E73">
        <v>53</v>
      </c>
      <c r="F73">
        <v>45</v>
      </c>
      <c r="G73">
        <v>6</v>
      </c>
      <c r="H73">
        <v>0</v>
      </c>
    </row>
    <row r="74" spans="1:8" ht="12">
      <c r="A74">
        <v>56</v>
      </c>
      <c r="B74" t="s">
        <v>199</v>
      </c>
      <c r="C74">
        <v>16</v>
      </c>
      <c r="D74">
        <v>70</v>
      </c>
      <c r="E74">
        <v>11</v>
      </c>
      <c r="F74">
        <v>45</v>
      </c>
      <c r="G74">
        <v>8</v>
      </c>
      <c r="H74">
        <v>0</v>
      </c>
    </row>
    <row r="75" spans="1:8" ht="12">
      <c r="A75">
        <v>57</v>
      </c>
      <c r="B75" t="s">
        <v>93</v>
      </c>
      <c r="C75">
        <v>46</v>
      </c>
      <c r="D75">
        <v>70</v>
      </c>
      <c r="E75">
        <v>80</v>
      </c>
      <c r="F75">
        <v>45</v>
      </c>
      <c r="G75">
        <v>16</v>
      </c>
      <c r="H75">
        <v>0</v>
      </c>
    </row>
    <row r="76" spans="1:8" ht="12">
      <c r="A76">
        <v>58</v>
      </c>
      <c r="B76" t="s">
        <v>200</v>
      </c>
      <c r="C76">
        <v>64</v>
      </c>
      <c r="D76">
        <v>70</v>
      </c>
      <c r="E76">
        <v>89</v>
      </c>
      <c r="F76">
        <v>45</v>
      </c>
      <c r="G76">
        <v>15</v>
      </c>
      <c r="H76">
        <v>0</v>
      </c>
    </row>
    <row r="77" spans="1:8" ht="12">
      <c r="A77">
        <v>59</v>
      </c>
      <c r="B77" t="s">
        <v>201</v>
      </c>
      <c r="C77">
        <v>26</v>
      </c>
      <c r="D77">
        <v>70</v>
      </c>
      <c r="E77">
        <v>25</v>
      </c>
      <c r="F77">
        <v>45</v>
      </c>
      <c r="G77">
        <v>12</v>
      </c>
      <c r="H77">
        <v>0</v>
      </c>
    </row>
    <row r="78" spans="1:8" ht="12">
      <c r="A78">
        <v>60</v>
      </c>
      <c r="B78" t="s">
        <v>202</v>
      </c>
      <c r="C78">
        <v>109</v>
      </c>
      <c r="D78">
        <v>100</v>
      </c>
      <c r="E78">
        <v>115</v>
      </c>
      <c r="F78">
        <v>70</v>
      </c>
      <c r="G78">
        <v>15</v>
      </c>
      <c r="H78">
        <v>0</v>
      </c>
    </row>
    <row r="79" spans="1:8" ht="12">
      <c r="A79">
        <v>61</v>
      </c>
      <c r="B79" t="s">
        <v>192</v>
      </c>
      <c r="C79">
        <v>32</v>
      </c>
      <c r="D79">
        <v>70</v>
      </c>
      <c r="E79">
        <v>47</v>
      </c>
      <c r="F79">
        <v>45</v>
      </c>
      <c r="G79">
        <v>18</v>
      </c>
      <c r="H79">
        <v>0</v>
      </c>
    </row>
    <row r="80" spans="1:8" ht="12">
      <c r="A80">
        <v>62</v>
      </c>
      <c r="B80" t="s">
        <v>193</v>
      </c>
      <c r="C80">
        <v>69</v>
      </c>
      <c r="D80">
        <v>70</v>
      </c>
      <c r="E80">
        <v>79</v>
      </c>
      <c r="F80">
        <v>45</v>
      </c>
      <c r="G80">
        <v>21</v>
      </c>
      <c r="H80">
        <v>0</v>
      </c>
    </row>
    <row r="81" spans="1:8" ht="12">
      <c r="A81">
        <v>63</v>
      </c>
      <c r="B81" t="s">
        <v>194</v>
      </c>
      <c r="C81">
        <v>38</v>
      </c>
      <c r="D81">
        <v>70</v>
      </c>
      <c r="E81">
        <v>73</v>
      </c>
      <c r="F81">
        <v>45</v>
      </c>
      <c r="G81">
        <v>15</v>
      </c>
      <c r="H81">
        <v>0</v>
      </c>
    </row>
    <row r="82" spans="1:8" ht="12">
      <c r="A82">
        <v>64</v>
      </c>
      <c r="B82" t="s">
        <v>195</v>
      </c>
      <c r="C82">
        <v>29</v>
      </c>
      <c r="D82">
        <v>70</v>
      </c>
      <c r="E82">
        <v>56</v>
      </c>
      <c r="F82">
        <v>45</v>
      </c>
      <c r="G82">
        <v>16</v>
      </c>
      <c r="H82">
        <v>0</v>
      </c>
    </row>
    <row r="83" spans="1:8" ht="12">
      <c r="A83">
        <v>65</v>
      </c>
      <c r="B83" t="s">
        <v>196</v>
      </c>
      <c r="C83">
        <v>69</v>
      </c>
      <c r="D83">
        <v>70</v>
      </c>
      <c r="E83">
        <v>87</v>
      </c>
      <c r="F83">
        <v>45</v>
      </c>
      <c r="G83">
        <v>15</v>
      </c>
      <c r="H83">
        <v>0</v>
      </c>
    </row>
    <row r="84" spans="1:8" ht="12">
      <c r="A84">
        <v>66</v>
      </c>
      <c r="B84" t="s">
        <v>197</v>
      </c>
      <c r="C84">
        <v>64</v>
      </c>
      <c r="D84">
        <v>70</v>
      </c>
      <c r="E84">
        <v>80</v>
      </c>
      <c r="F84">
        <v>45</v>
      </c>
      <c r="G84">
        <v>21</v>
      </c>
      <c r="H84">
        <v>0</v>
      </c>
    </row>
    <row r="85" spans="1:8" ht="12">
      <c r="A85">
        <v>67</v>
      </c>
      <c r="B85" t="s">
        <v>198</v>
      </c>
      <c r="C85">
        <v>62</v>
      </c>
      <c r="D85">
        <v>70</v>
      </c>
      <c r="E85">
        <v>59</v>
      </c>
      <c r="F85">
        <v>45</v>
      </c>
      <c r="G85">
        <v>18</v>
      </c>
      <c r="H85">
        <v>0</v>
      </c>
    </row>
    <row r="86" spans="1:8" ht="12">
      <c r="A86">
        <v>68</v>
      </c>
      <c r="B86" t="s">
        <v>199</v>
      </c>
      <c r="C86">
        <v>33</v>
      </c>
      <c r="D86">
        <v>70</v>
      </c>
      <c r="E86">
        <v>32</v>
      </c>
      <c r="F86">
        <v>45</v>
      </c>
      <c r="G86">
        <v>7</v>
      </c>
      <c r="H86">
        <v>0</v>
      </c>
    </row>
    <row r="87" spans="1:8" ht="12">
      <c r="A87">
        <v>69</v>
      </c>
      <c r="B87" t="s">
        <v>93</v>
      </c>
      <c r="C87">
        <v>27</v>
      </c>
      <c r="D87">
        <v>70</v>
      </c>
      <c r="E87">
        <v>31</v>
      </c>
      <c r="F87">
        <v>45</v>
      </c>
      <c r="G87">
        <v>19</v>
      </c>
      <c r="H87">
        <v>0</v>
      </c>
    </row>
    <row r="88" spans="1:8" ht="12">
      <c r="A88">
        <v>70</v>
      </c>
      <c r="B88" t="s">
        <v>200</v>
      </c>
      <c r="C88">
        <v>71</v>
      </c>
      <c r="D88">
        <v>70</v>
      </c>
      <c r="E88">
        <v>73</v>
      </c>
      <c r="F88">
        <v>45</v>
      </c>
      <c r="G88">
        <v>15</v>
      </c>
      <c r="H88">
        <v>0</v>
      </c>
    </row>
    <row r="89" spans="1:8" ht="12">
      <c r="A89">
        <v>71</v>
      </c>
      <c r="B89" t="s">
        <v>201</v>
      </c>
      <c r="C89">
        <v>47</v>
      </c>
      <c r="D89">
        <v>70</v>
      </c>
      <c r="E89">
        <v>46</v>
      </c>
      <c r="F89">
        <v>45</v>
      </c>
      <c r="G89">
        <v>13</v>
      </c>
      <c r="H89">
        <v>0</v>
      </c>
    </row>
    <row r="90" spans="1:8" ht="12">
      <c r="A90">
        <v>72</v>
      </c>
      <c r="B90" t="s">
        <v>202</v>
      </c>
      <c r="C90">
        <v>107</v>
      </c>
      <c r="D90">
        <v>100</v>
      </c>
      <c r="E90">
        <v>53</v>
      </c>
      <c r="F90">
        <v>45</v>
      </c>
      <c r="G90">
        <v>8</v>
      </c>
      <c r="H90">
        <v>0</v>
      </c>
    </row>
    <row r="91" spans="1:8" ht="12">
      <c r="A91">
        <v>73</v>
      </c>
      <c r="B91" t="s">
        <v>192</v>
      </c>
      <c r="C91">
        <v>69</v>
      </c>
      <c r="D91">
        <v>70</v>
      </c>
      <c r="E91">
        <v>73</v>
      </c>
      <c r="F91">
        <v>45</v>
      </c>
      <c r="G91">
        <v>7</v>
      </c>
      <c r="H91">
        <v>0</v>
      </c>
    </row>
    <row r="92" spans="1:8" ht="12">
      <c r="A92">
        <v>74</v>
      </c>
      <c r="B92" t="s">
        <v>193</v>
      </c>
      <c r="C92">
        <v>75</v>
      </c>
      <c r="D92">
        <v>70</v>
      </c>
      <c r="E92">
        <v>72</v>
      </c>
      <c r="F92">
        <v>45</v>
      </c>
      <c r="G92">
        <v>7</v>
      </c>
      <c r="H92">
        <v>0</v>
      </c>
    </row>
    <row r="93" spans="1:8" ht="12">
      <c r="A93">
        <v>75</v>
      </c>
      <c r="B93" t="s">
        <v>194</v>
      </c>
      <c r="C93">
        <v>18</v>
      </c>
      <c r="D93">
        <v>70</v>
      </c>
      <c r="E93">
        <v>9</v>
      </c>
      <c r="F93">
        <v>45</v>
      </c>
      <c r="G93">
        <v>11</v>
      </c>
      <c r="H93">
        <v>0</v>
      </c>
    </row>
    <row r="94" spans="1:8" ht="12">
      <c r="A94">
        <v>76</v>
      </c>
      <c r="B94" t="s">
        <v>195</v>
      </c>
      <c r="C94">
        <v>69</v>
      </c>
      <c r="D94">
        <v>70</v>
      </c>
      <c r="E94">
        <v>74</v>
      </c>
      <c r="F94">
        <v>45</v>
      </c>
      <c r="G94">
        <v>9</v>
      </c>
      <c r="H94">
        <v>0</v>
      </c>
    </row>
    <row r="95" spans="1:8" ht="12">
      <c r="A95">
        <v>77</v>
      </c>
      <c r="B95" t="s">
        <v>196</v>
      </c>
      <c r="C95">
        <v>82</v>
      </c>
      <c r="D95">
        <v>70</v>
      </c>
      <c r="E95">
        <v>91</v>
      </c>
      <c r="F95">
        <v>45</v>
      </c>
      <c r="G95">
        <v>8</v>
      </c>
      <c r="H95">
        <v>0</v>
      </c>
    </row>
    <row r="96" spans="1:8" ht="12">
      <c r="A96">
        <v>78</v>
      </c>
      <c r="B96" t="s">
        <v>197</v>
      </c>
      <c r="C96">
        <v>53</v>
      </c>
      <c r="D96">
        <v>70</v>
      </c>
      <c r="E96">
        <v>73</v>
      </c>
      <c r="F96">
        <v>45</v>
      </c>
      <c r="G96">
        <v>9</v>
      </c>
      <c r="H96">
        <v>0</v>
      </c>
    </row>
    <row r="97" spans="1:8" ht="12">
      <c r="A97">
        <v>79</v>
      </c>
      <c r="B97" t="s">
        <v>198</v>
      </c>
      <c r="C97">
        <v>81</v>
      </c>
      <c r="D97">
        <v>70</v>
      </c>
      <c r="E97">
        <v>79</v>
      </c>
      <c r="F97">
        <v>45</v>
      </c>
      <c r="G97">
        <v>6</v>
      </c>
      <c r="H97">
        <v>0</v>
      </c>
    </row>
    <row r="98" spans="1:8" ht="12">
      <c r="A98">
        <v>80</v>
      </c>
      <c r="B98" t="s">
        <v>199</v>
      </c>
      <c r="C98">
        <v>45</v>
      </c>
      <c r="D98">
        <v>70</v>
      </c>
      <c r="E98">
        <v>50</v>
      </c>
      <c r="F98">
        <v>45</v>
      </c>
      <c r="G98">
        <v>15</v>
      </c>
      <c r="H98">
        <v>0</v>
      </c>
    </row>
    <row r="99" spans="1:8" ht="12">
      <c r="A99">
        <v>81</v>
      </c>
      <c r="B99" t="s">
        <v>93</v>
      </c>
      <c r="C99">
        <v>39</v>
      </c>
      <c r="D99">
        <v>70</v>
      </c>
      <c r="E99">
        <v>58</v>
      </c>
      <c r="F99">
        <v>45</v>
      </c>
      <c r="G99">
        <v>11</v>
      </c>
      <c r="H99">
        <v>0</v>
      </c>
    </row>
    <row r="100" spans="1:8" ht="12">
      <c r="A100">
        <v>82</v>
      </c>
      <c r="B100" t="s">
        <v>200</v>
      </c>
      <c r="C100">
        <v>70</v>
      </c>
      <c r="D100">
        <v>70</v>
      </c>
      <c r="E100">
        <v>79</v>
      </c>
      <c r="F100">
        <v>45</v>
      </c>
      <c r="G100">
        <v>15</v>
      </c>
      <c r="H100">
        <v>0</v>
      </c>
    </row>
    <row r="101" spans="1:8" ht="12">
      <c r="A101">
        <v>83</v>
      </c>
      <c r="B101" t="s">
        <v>201</v>
      </c>
      <c r="C101">
        <v>34</v>
      </c>
      <c r="D101">
        <v>70</v>
      </c>
      <c r="E101">
        <v>72</v>
      </c>
      <c r="F101">
        <v>45</v>
      </c>
      <c r="G101">
        <v>15</v>
      </c>
      <c r="H101">
        <v>0</v>
      </c>
    </row>
    <row r="102" spans="1:8" ht="12">
      <c r="A102">
        <v>84</v>
      </c>
      <c r="B102" t="s">
        <v>202</v>
      </c>
      <c r="C102">
        <v>69</v>
      </c>
      <c r="D102">
        <v>70</v>
      </c>
      <c r="E102">
        <v>53</v>
      </c>
      <c r="F102">
        <v>45</v>
      </c>
      <c r="G102">
        <v>13</v>
      </c>
      <c r="H102">
        <v>0</v>
      </c>
    </row>
    <row r="103" spans="1:8" ht="12">
      <c r="A103">
        <v>85</v>
      </c>
      <c r="B103" t="s">
        <v>192</v>
      </c>
      <c r="C103">
        <v>42</v>
      </c>
      <c r="D103">
        <v>70</v>
      </c>
      <c r="E103">
        <v>63</v>
      </c>
      <c r="F103">
        <v>45</v>
      </c>
      <c r="G103">
        <v>12</v>
      </c>
      <c r="H103">
        <v>0</v>
      </c>
    </row>
    <row r="104" spans="1:8" ht="12">
      <c r="A104">
        <v>86</v>
      </c>
      <c r="B104" t="s">
        <v>193</v>
      </c>
      <c r="C104">
        <v>79</v>
      </c>
      <c r="D104">
        <v>70</v>
      </c>
      <c r="E104">
        <v>68</v>
      </c>
      <c r="F104">
        <v>45</v>
      </c>
      <c r="G104">
        <v>5</v>
      </c>
      <c r="H104">
        <v>0</v>
      </c>
    </row>
    <row r="105" spans="1:8" ht="12">
      <c r="A105">
        <v>87</v>
      </c>
      <c r="B105" t="s">
        <v>194</v>
      </c>
      <c r="C105">
        <v>33</v>
      </c>
      <c r="D105">
        <v>70</v>
      </c>
      <c r="E105">
        <v>55</v>
      </c>
      <c r="F105">
        <v>45</v>
      </c>
      <c r="G105">
        <v>12</v>
      </c>
      <c r="H105">
        <v>0</v>
      </c>
    </row>
    <row r="106" spans="1:8" ht="12">
      <c r="A106">
        <v>88</v>
      </c>
      <c r="B106" t="s">
        <v>195</v>
      </c>
      <c r="C106">
        <v>45</v>
      </c>
      <c r="D106">
        <v>70</v>
      </c>
      <c r="E106">
        <v>37</v>
      </c>
      <c r="F106">
        <v>45</v>
      </c>
      <c r="G106">
        <v>20</v>
      </c>
      <c r="H106">
        <v>0</v>
      </c>
    </row>
  </sheetData>
  <printOptions/>
  <pageMargins left="0.75" right="0.75" top="1" bottom="1" header="0.5" footer="0.5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06"/>
  <sheetViews>
    <sheetView workbookViewId="0" topLeftCell="A1">
      <selection activeCell="G20" sqref="G20:G106"/>
    </sheetView>
  </sheetViews>
  <sheetFormatPr defaultColWidth="11.421875" defaultRowHeight="12.75"/>
  <sheetData>
    <row r="1" spans="1:17" ht="12">
      <c r="A1" s="43" t="s">
        <v>223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12">
      <c r="A2" s="43">
        <v>9.6</v>
      </c>
      <c r="B2" s="43">
        <v>10.5</v>
      </c>
      <c r="C2" s="43">
        <v>8</v>
      </c>
      <c r="D2" s="43">
        <v>140</v>
      </c>
      <c r="E2" s="43">
        <v>155</v>
      </c>
      <c r="F2" s="43">
        <v>247</v>
      </c>
      <c r="G2" s="43">
        <v>76</v>
      </c>
      <c r="H2" s="43">
        <v>44</v>
      </c>
      <c r="I2" s="43">
        <v>37</v>
      </c>
      <c r="J2" s="43">
        <v>1</v>
      </c>
      <c r="K2" s="43">
        <v>4</v>
      </c>
      <c r="L2" s="43">
        <v>40</v>
      </c>
      <c r="M2" s="43">
        <v>9</v>
      </c>
      <c r="N2" s="43">
        <v>0</v>
      </c>
      <c r="O2" s="43">
        <v>0</v>
      </c>
      <c r="P2" s="43">
        <v>0</v>
      </c>
      <c r="Q2" s="43">
        <v>0</v>
      </c>
    </row>
    <row r="3" spans="1:17" ht="1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ht="12">
      <c r="A4" s="43" t="s">
        <v>224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17" ht="12">
      <c r="A5" s="43">
        <v>88</v>
      </c>
      <c r="B5" s="43">
        <v>0</v>
      </c>
      <c r="C5" s="24" t="str">
        <f>'Action Weight'!B1</f>
        <v>George Steck grand initial in piano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1:17" ht="12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1:17" ht="12">
      <c r="A7" s="43" t="s">
        <v>225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</row>
    <row r="8" spans="1:17" ht="12">
      <c r="A8" s="43">
        <v>12.7</v>
      </c>
      <c r="B8" s="43">
        <v>19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1:17" ht="12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</row>
    <row r="10" spans="1:17" ht="12">
      <c r="A10" s="43" t="s">
        <v>226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</row>
    <row r="11" spans="1:17" ht="12">
      <c r="A11" s="24">
        <f>'Action Weight'!N2</f>
        <v>250</v>
      </c>
      <c r="B11" s="24">
        <f>'Action Weight'!N5</f>
        <v>250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</row>
    <row r="12" spans="1:17" ht="12">
      <c r="A12" s="24">
        <f>'Action Weight'!N4</f>
        <v>209</v>
      </c>
      <c r="B12" s="24">
        <f>'Action Weight'!N7</f>
        <v>209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</row>
    <row r="13" spans="1:17" ht="12">
      <c r="A13" s="24">
        <f>'Action Weight'!N3</f>
        <v>267</v>
      </c>
      <c r="B13" s="24">
        <f>'Action Weight'!N6</f>
        <v>267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</row>
    <row r="14" spans="1:17" ht="12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</row>
    <row r="15" spans="1:17" ht="12">
      <c r="A15" s="43" t="s">
        <v>227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</row>
    <row r="16" spans="1:17" ht="12">
      <c r="A16" s="24">
        <f>'Action Weight'!M16</f>
        <v>55</v>
      </c>
      <c r="B16" s="24">
        <f>'Action Weight'!N16</f>
        <v>52</v>
      </c>
      <c r="C16" s="43">
        <v>25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</row>
    <row r="17" spans="1:17" ht="1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</row>
    <row r="18" spans="1:17" ht="12">
      <c r="A18" s="43" t="s">
        <v>228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</row>
    <row r="19" spans="1:17" ht="12">
      <c r="A19" s="43">
        <v>1</v>
      </c>
      <c r="B19" s="43" t="s">
        <v>192</v>
      </c>
      <c r="C19" s="24">
        <f>'Action Weight'!Q3</f>
        <v>0</v>
      </c>
      <c r="D19" s="24">
        <f>'Action Weight'!R3</f>
        <v>70</v>
      </c>
      <c r="E19" s="24">
        <f>'Action Weight'!S3</f>
        <v>0</v>
      </c>
      <c r="F19" s="24">
        <f>'Action Weight'!T3</f>
        <v>30</v>
      </c>
      <c r="G19" s="43">
        <v>0</v>
      </c>
      <c r="H19" s="43">
        <v>0</v>
      </c>
      <c r="I19" s="43"/>
      <c r="J19" s="43"/>
      <c r="K19" s="43"/>
      <c r="L19" s="43"/>
      <c r="M19" s="43"/>
      <c r="N19" s="43"/>
      <c r="O19" s="43"/>
      <c r="P19" s="43"/>
      <c r="Q19" s="43"/>
    </row>
    <row r="20" spans="1:17" ht="12">
      <c r="A20" s="43">
        <v>2</v>
      </c>
      <c r="B20" s="43" t="s">
        <v>193</v>
      </c>
      <c r="C20" s="24">
        <f>'Action Weight'!Q4</f>
        <v>58</v>
      </c>
      <c r="D20" s="24">
        <f>'Action Weight'!R4</f>
        <v>70</v>
      </c>
      <c r="E20" s="24">
        <f>'Action Weight'!S4</f>
        <v>58</v>
      </c>
      <c r="F20" s="24">
        <f>'Action Weight'!T4</f>
        <v>30</v>
      </c>
      <c r="G20" s="43">
        <v>0</v>
      </c>
      <c r="H20" s="43">
        <v>0</v>
      </c>
      <c r="I20" s="43"/>
      <c r="J20" s="43"/>
      <c r="K20" s="43"/>
      <c r="L20" s="43"/>
      <c r="M20" s="43"/>
      <c r="N20" s="43"/>
      <c r="O20" s="43"/>
      <c r="P20" s="43"/>
      <c r="Q20" s="43"/>
    </row>
    <row r="21" spans="1:17" ht="12">
      <c r="A21" s="43">
        <v>3</v>
      </c>
      <c r="B21" s="43" t="s">
        <v>194</v>
      </c>
      <c r="C21" s="24">
        <f>'Action Weight'!Q5</f>
        <v>0</v>
      </c>
      <c r="D21" s="24">
        <f>'Action Weight'!R5</f>
        <v>70</v>
      </c>
      <c r="E21" s="24">
        <f>'Action Weight'!S5</f>
        <v>0</v>
      </c>
      <c r="F21" s="24">
        <f>'Action Weight'!T5</f>
        <v>30</v>
      </c>
      <c r="G21" s="43">
        <v>0</v>
      </c>
      <c r="H21" s="43">
        <v>0</v>
      </c>
      <c r="I21" s="43"/>
      <c r="J21" s="43"/>
      <c r="K21" s="43"/>
      <c r="L21" s="43"/>
      <c r="M21" s="43"/>
      <c r="N21" s="43"/>
      <c r="O21" s="43"/>
      <c r="P21" s="43"/>
      <c r="Q21" s="43"/>
    </row>
    <row r="22" spans="1:17" ht="12">
      <c r="A22" s="43">
        <v>4</v>
      </c>
      <c r="B22" s="43" t="s">
        <v>195</v>
      </c>
      <c r="C22" s="24">
        <f>'Action Weight'!Q6</f>
        <v>0</v>
      </c>
      <c r="D22" s="24">
        <f>'Action Weight'!R6</f>
        <v>70</v>
      </c>
      <c r="E22" s="24">
        <f>'Action Weight'!S6</f>
        <v>0</v>
      </c>
      <c r="F22" s="24">
        <f>'Action Weight'!T6</f>
        <v>30</v>
      </c>
      <c r="G22" s="43">
        <v>0</v>
      </c>
      <c r="H22" s="43">
        <v>0</v>
      </c>
      <c r="I22" s="43"/>
      <c r="J22" s="43"/>
      <c r="K22" s="43"/>
      <c r="L22" s="43"/>
      <c r="M22" s="43"/>
      <c r="N22" s="43"/>
      <c r="O22" s="43"/>
      <c r="P22" s="43"/>
      <c r="Q22" s="43"/>
    </row>
    <row r="23" spans="1:17" ht="12">
      <c r="A23" s="43">
        <v>5</v>
      </c>
      <c r="B23" s="43" t="s">
        <v>196</v>
      </c>
      <c r="C23" s="24">
        <f>'Action Weight'!Q7</f>
        <v>58</v>
      </c>
      <c r="D23" s="24">
        <f>'Action Weight'!R7</f>
        <v>70</v>
      </c>
      <c r="E23" s="24">
        <f>'Action Weight'!S7</f>
        <v>58</v>
      </c>
      <c r="F23" s="24">
        <f>'Action Weight'!T7</f>
        <v>30</v>
      </c>
      <c r="G23" s="43">
        <v>0</v>
      </c>
      <c r="H23" s="43">
        <v>0</v>
      </c>
      <c r="I23" s="43"/>
      <c r="J23" s="43"/>
      <c r="K23" s="43"/>
      <c r="L23" s="43"/>
      <c r="M23" s="43"/>
      <c r="N23" s="43"/>
      <c r="O23" s="43"/>
      <c r="P23" s="43"/>
      <c r="Q23" s="43"/>
    </row>
    <row r="24" spans="1:17" ht="12">
      <c r="A24" s="43">
        <v>6</v>
      </c>
      <c r="B24" s="43" t="s">
        <v>197</v>
      </c>
      <c r="C24" s="24">
        <f>'Action Weight'!Q8</f>
        <v>0</v>
      </c>
      <c r="D24" s="24">
        <f>'Action Weight'!R8</f>
        <v>70</v>
      </c>
      <c r="E24" s="24">
        <f>'Action Weight'!S8</f>
        <v>0</v>
      </c>
      <c r="F24" s="24">
        <f>'Action Weight'!T8</f>
        <v>30</v>
      </c>
      <c r="G24" s="43">
        <v>0</v>
      </c>
      <c r="H24" s="43">
        <v>0</v>
      </c>
      <c r="I24" s="43"/>
      <c r="J24" s="43"/>
      <c r="K24" s="43"/>
      <c r="L24" s="43"/>
      <c r="M24" s="43"/>
      <c r="N24" s="43"/>
      <c r="O24" s="43"/>
      <c r="P24" s="43"/>
      <c r="Q24" s="43"/>
    </row>
    <row r="25" spans="1:17" ht="12">
      <c r="A25" s="43">
        <v>7</v>
      </c>
      <c r="B25" s="43" t="s">
        <v>198</v>
      </c>
      <c r="C25" s="24">
        <f>'Action Weight'!Q9</f>
        <v>58</v>
      </c>
      <c r="D25" s="24">
        <f>'Action Weight'!R9</f>
        <v>70</v>
      </c>
      <c r="E25" s="24">
        <f>'Action Weight'!S9</f>
        <v>58</v>
      </c>
      <c r="F25" s="24">
        <f>'Action Weight'!T9</f>
        <v>30</v>
      </c>
      <c r="G25" s="43">
        <v>0</v>
      </c>
      <c r="H25" s="43">
        <v>0</v>
      </c>
      <c r="I25" s="43"/>
      <c r="J25" s="43"/>
      <c r="K25" s="43"/>
      <c r="L25" s="43"/>
      <c r="M25" s="43"/>
      <c r="N25" s="43"/>
      <c r="O25" s="43"/>
      <c r="P25" s="43"/>
      <c r="Q25" s="43"/>
    </row>
    <row r="26" spans="1:17" ht="12">
      <c r="A26" s="43">
        <v>8</v>
      </c>
      <c r="B26" s="43" t="s">
        <v>199</v>
      </c>
      <c r="C26" s="24">
        <f>'Action Weight'!Q10</f>
        <v>0</v>
      </c>
      <c r="D26" s="24">
        <f>'Action Weight'!R10</f>
        <v>70</v>
      </c>
      <c r="E26" s="24">
        <f>'Action Weight'!S10</f>
        <v>0</v>
      </c>
      <c r="F26" s="24">
        <f>'Action Weight'!T10</f>
        <v>30</v>
      </c>
      <c r="G26" s="43">
        <v>0</v>
      </c>
      <c r="H26" s="43">
        <v>0</v>
      </c>
      <c r="I26" s="43"/>
      <c r="J26" s="43"/>
      <c r="K26" s="43"/>
      <c r="L26" s="43"/>
      <c r="M26" s="43"/>
      <c r="N26" s="43"/>
      <c r="O26" s="43"/>
      <c r="P26" s="43"/>
      <c r="Q26" s="43"/>
    </row>
    <row r="27" spans="1:17" ht="12">
      <c r="A27" s="43">
        <v>9</v>
      </c>
      <c r="B27" s="43" t="s">
        <v>93</v>
      </c>
      <c r="C27" s="24">
        <f>'Action Weight'!Q11</f>
        <v>0</v>
      </c>
      <c r="D27" s="24">
        <f>'Action Weight'!R11</f>
        <v>70</v>
      </c>
      <c r="E27" s="24">
        <f>'Action Weight'!S11</f>
        <v>0</v>
      </c>
      <c r="F27" s="24">
        <f>'Action Weight'!T11</f>
        <v>30</v>
      </c>
      <c r="G27" s="43">
        <v>0</v>
      </c>
      <c r="H27" s="43">
        <v>0</v>
      </c>
      <c r="I27" s="43"/>
      <c r="J27" s="43"/>
      <c r="K27" s="43"/>
      <c r="L27" s="43"/>
      <c r="M27" s="43"/>
      <c r="N27" s="43"/>
      <c r="O27" s="43"/>
      <c r="P27" s="43"/>
      <c r="Q27" s="43"/>
    </row>
    <row r="28" spans="1:17" ht="12">
      <c r="A28" s="43">
        <v>10</v>
      </c>
      <c r="B28" s="43" t="s">
        <v>200</v>
      </c>
      <c r="C28" s="24">
        <f>'Action Weight'!Q12</f>
        <v>58</v>
      </c>
      <c r="D28" s="24">
        <f>'Action Weight'!R12</f>
        <v>70</v>
      </c>
      <c r="E28" s="24">
        <f>'Action Weight'!S12</f>
        <v>58</v>
      </c>
      <c r="F28" s="24">
        <f>'Action Weight'!T12</f>
        <v>30</v>
      </c>
      <c r="G28" s="43">
        <v>0</v>
      </c>
      <c r="H28" s="43">
        <v>0</v>
      </c>
      <c r="I28" s="43"/>
      <c r="J28" s="43"/>
      <c r="K28" s="43"/>
      <c r="L28" s="43"/>
      <c r="M28" s="43"/>
      <c r="N28" s="43"/>
      <c r="O28" s="43"/>
      <c r="P28" s="43"/>
      <c r="Q28" s="43"/>
    </row>
    <row r="29" spans="1:17" ht="12">
      <c r="A29" s="43">
        <v>11</v>
      </c>
      <c r="B29" s="43" t="s">
        <v>201</v>
      </c>
      <c r="C29" s="24">
        <f>'Action Weight'!Q13</f>
        <v>0</v>
      </c>
      <c r="D29" s="24">
        <f>'Action Weight'!R13</f>
        <v>70</v>
      </c>
      <c r="E29" s="24">
        <f>'Action Weight'!S13</f>
        <v>0</v>
      </c>
      <c r="F29" s="24">
        <f>'Action Weight'!T13</f>
        <v>30</v>
      </c>
      <c r="G29" s="43">
        <v>0</v>
      </c>
      <c r="H29" s="43">
        <v>0</v>
      </c>
      <c r="I29" s="43"/>
      <c r="J29" s="43"/>
      <c r="K29" s="43"/>
      <c r="L29" s="43"/>
      <c r="M29" s="43"/>
      <c r="N29" s="43"/>
      <c r="O29" s="43"/>
      <c r="P29" s="43"/>
      <c r="Q29" s="43"/>
    </row>
    <row r="30" spans="1:17" ht="12">
      <c r="A30" s="43">
        <v>12</v>
      </c>
      <c r="B30" s="43" t="s">
        <v>202</v>
      </c>
      <c r="C30" s="24">
        <f>'Action Weight'!Q14</f>
        <v>58</v>
      </c>
      <c r="D30" s="24">
        <f>'Action Weight'!R14</f>
        <v>70</v>
      </c>
      <c r="E30" s="24">
        <f>'Action Weight'!S14</f>
        <v>58</v>
      </c>
      <c r="F30" s="24">
        <f>'Action Weight'!T14</f>
        <v>30</v>
      </c>
      <c r="G30" s="43">
        <v>0</v>
      </c>
      <c r="H30" s="43">
        <v>0</v>
      </c>
      <c r="I30" s="43"/>
      <c r="J30" s="43"/>
      <c r="K30" s="43"/>
      <c r="L30" s="43"/>
      <c r="M30" s="43"/>
      <c r="N30" s="43"/>
      <c r="O30" s="43"/>
      <c r="P30" s="43"/>
      <c r="Q30" s="43"/>
    </row>
    <row r="31" spans="1:17" ht="12">
      <c r="A31" s="43">
        <v>13</v>
      </c>
      <c r="B31" s="43" t="s">
        <v>192</v>
      </c>
      <c r="C31" s="24">
        <f>'Action Weight'!Q15</f>
        <v>0</v>
      </c>
      <c r="D31" s="24">
        <f>'Action Weight'!R15</f>
        <v>70</v>
      </c>
      <c r="E31" s="24">
        <f>'Action Weight'!S15</f>
        <v>0</v>
      </c>
      <c r="F31" s="24">
        <f>'Action Weight'!T15</f>
        <v>30</v>
      </c>
      <c r="G31" s="43">
        <v>0</v>
      </c>
      <c r="H31" s="43">
        <v>0</v>
      </c>
      <c r="I31" s="43"/>
      <c r="J31" s="43"/>
      <c r="K31" s="43"/>
      <c r="L31" s="43"/>
      <c r="M31" s="43"/>
      <c r="N31" s="43"/>
      <c r="O31" s="43"/>
      <c r="P31" s="43"/>
      <c r="Q31" s="43"/>
    </row>
    <row r="32" spans="1:17" ht="12">
      <c r="A32" s="43">
        <v>14</v>
      </c>
      <c r="B32" s="43" t="s">
        <v>193</v>
      </c>
      <c r="C32" s="24">
        <f>'Action Weight'!Q16</f>
        <v>58</v>
      </c>
      <c r="D32" s="24">
        <f>'Action Weight'!R16</f>
        <v>70</v>
      </c>
      <c r="E32" s="24">
        <f>'Action Weight'!S16</f>
        <v>58</v>
      </c>
      <c r="F32" s="24">
        <f>'Action Weight'!T16</f>
        <v>30</v>
      </c>
      <c r="G32" s="43">
        <v>0</v>
      </c>
      <c r="H32" s="43">
        <v>0</v>
      </c>
      <c r="I32" s="43"/>
      <c r="J32" s="43"/>
      <c r="K32" s="43"/>
      <c r="L32" s="43"/>
      <c r="M32" s="43"/>
      <c r="N32" s="43"/>
      <c r="O32" s="43"/>
      <c r="P32" s="43"/>
      <c r="Q32" s="43"/>
    </row>
    <row r="33" spans="1:17" ht="12">
      <c r="A33" s="43">
        <v>15</v>
      </c>
      <c r="B33" s="43" t="s">
        <v>194</v>
      </c>
      <c r="C33" s="24">
        <f>'Action Weight'!Q17</f>
        <v>0</v>
      </c>
      <c r="D33" s="24">
        <f>'Action Weight'!R17</f>
        <v>70</v>
      </c>
      <c r="E33" s="24">
        <f>'Action Weight'!S17</f>
        <v>0</v>
      </c>
      <c r="F33" s="24">
        <f>'Action Weight'!T17</f>
        <v>30</v>
      </c>
      <c r="G33" s="43">
        <v>0</v>
      </c>
      <c r="H33" s="43">
        <v>0</v>
      </c>
      <c r="I33" s="43"/>
      <c r="J33" s="43"/>
      <c r="K33" s="43"/>
      <c r="L33" s="43"/>
      <c r="M33" s="43"/>
      <c r="N33" s="43"/>
      <c r="O33" s="43"/>
      <c r="P33" s="43"/>
      <c r="Q33" s="43"/>
    </row>
    <row r="34" spans="1:17" ht="12">
      <c r="A34" s="43">
        <v>16</v>
      </c>
      <c r="B34" s="43" t="s">
        <v>195</v>
      </c>
      <c r="C34" s="24">
        <f>'Action Weight'!Q18</f>
        <v>0</v>
      </c>
      <c r="D34" s="24">
        <f>'Action Weight'!R18</f>
        <v>70</v>
      </c>
      <c r="E34" s="24">
        <f>'Action Weight'!S18</f>
        <v>0</v>
      </c>
      <c r="F34" s="24">
        <f>'Action Weight'!T18</f>
        <v>30</v>
      </c>
      <c r="G34" s="43">
        <v>0</v>
      </c>
      <c r="H34" s="43">
        <v>0</v>
      </c>
      <c r="I34" s="43"/>
      <c r="J34" s="43"/>
      <c r="K34" s="43"/>
      <c r="L34" s="43"/>
      <c r="M34" s="43"/>
      <c r="N34" s="43"/>
      <c r="O34" s="43"/>
      <c r="P34" s="43"/>
      <c r="Q34" s="43"/>
    </row>
    <row r="35" spans="1:17" ht="12">
      <c r="A35" s="43">
        <v>17</v>
      </c>
      <c r="B35" s="43" t="s">
        <v>196</v>
      </c>
      <c r="C35" s="24">
        <f>'Action Weight'!Q19</f>
        <v>58</v>
      </c>
      <c r="D35" s="24">
        <f>'Action Weight'!R19</f>
        <v>70</v>
      </c>
      <c r="E35" s="24">
        <f>'Action Weight'!S19</f>
        <v>58</v>
      </c>
      <c r="F35" s="24">
        <f>'Action Weight'!T19</f>
        <v>30</v>
      </c>
      <c r="G35" s="43">
        <v>0</v>
      </c>
      <c r="H35" s="43">
        <v>0</v>
      </c>
      <c r="I35" s="43"/>
      <c r="J35" s="43"/>
      <c r="K35" s="43"/>
      <c r="L35" s="43"/>
      <c r="M35" s="43"/>
      <c r="N35" s="43"/>
      <c r="O35" s="43"/>
      <c r="P35" s="43"/>
      <c r="Q35" s="43"/>
    </row>
    <row r="36" spans="1:17" ht="12">
      <c r="A36" s="43">
        <v>18</v>
      </c>
      <c r="B36" s="43" t="s">
        <v>197</v>
      </c>
      <c r="C36" s="24">
        <f>'Action Weight'!Q20</f>
        <v>0</v>
      </c>
      <c r="D36" s="24">
        <f>'Action Weight'!R20</f>
        <v>70</v>
      </c>
      <c r="E36" s="24">
        <f>'Action Weight'!S20</f>
        <v>0</v>
      </c>
      <c r="F36" s="24">
        <f>'Action Weight'!T20</f>
        <v>30</v>
      </c>
      <c r="G36" s="43">
        <v>0</v>
      </c>
      <c r="H36" s="43">
        <v>0</v>
      </c>
      <c r="I36" s="43"/>
      <c r="J36" s="43"/>
      <c r="K36" s="43"/>
      <c r="L36" s="43"/>
      <c r="M36" s="43"/>
      <c r="N36" s="43"/>
      <c r="O36" s="43"/>
      <c r="P36" s="43"/>
      <c r="Q36" s="43"/>
    </row>
    <row r="37" spans="1:17" ht="12">
      <c r="A37" s="43">
        <v>19</v>
      </c>
      <c r="B37" s="43" t="s">
        <v>198</v>
      </c>
      <c r="C37" s="24">
        <f>'Action Weight'!Q21</f>
        <v>58</v>
      </c>
      <c r="D37" s="24">
        <f>'Action Weight'!R21</f>
        <v>70</v>
      </c>
      <c r="E37" s="24">
        <f>'Action Weight'!S21</f>
        <v>58</v>
      </c>
      <c r="F37" s="24">
        <f>'Action Weight'!T21</f>
        <v>30</v>
      </c>
      <c r="G37" s="43">
        <v>0</v>
      </c>
      <c r="H37" s="43">
        <v>0</v>
      </c>
      <c r="I37" s="43"/>
      <c r="J37" s="43"/>
      <c r="K37" s="43"/>
      <c r="L37" s="43"/>
      <c r="M37" s="43"/>
      <c r="N37" s="43"/>
      <c r="O37" s="43"/>
      <c r="P37" s="43"/>
      <c r="Q37" s="43"/>
    </row>
    <row r="38" spans="1:17" ht="12">
      <c r="A38" s="43">
        <v>20</v>
      </c>
      <c r="B38" s="43" t="s">
        <v>199</v>
      </c>
      <c r="C38" s="24">
        <f>'Action Weight'!Q22</f>
        <v>0</v>
      </c>
      <c r="D38" s="24">
        <f>'Action Weight'!R22</f>
        <v>70</v>
      </c>
      <c r="E38" s="24">
        <f>'Action Weight'!S22</f>
        <v>0</v>
      </c>
      <c r="F38" s="24">
        <f>'Action Weight'!T22</f>
        <v>30</v>
      </c>
      <c r="G38" s="43">
        <v>0</v>
      </c>
      <c r="H38" s="43">
        <v>0</v>
      </c>
      <c r="I38" s="43"/>
      <c r="J38" s="43"/>
      <c r="K38" s="43"/>
      <c r="L38" s="43"/>
      <c r="M38" s="43"/>
      <c r="N38" s="43"/>
      <c r="O38" s="43"/>
      <c r="P38" s="43"/>
      <c r="Q38" s="43"/>
    </row>
    <row r="39" spans="1:17" ht="12">
      <c r="A39" s="43">
        <v>21</v>
      </c>
      <c r="B39" s="43" t="s">
        <v>93</v>
      </c>
      <c r="C39" s="24">
        <f>'Action Weight'!Q23</f>
        <v>0</v>
      </c>
      <c r="D39" s="24">
        <f>'Action Weight'!R23</f>
        <v>70</v>
      </c>
      <c r="E39" s="24">
        <f>'Action Weight'!S23</f>
        <v>0</v>
      </c>
      <c r="F39" s="24">
        <f>'Action Weight'!T23</f>
        <v>30</v>
      </c>
      <c r="G39" s="43">
        <v>0</v>
      </c>
      <c r="H39" s="43">
        <v>0</v>
      </c>
      <c r="I39" s="43"/>
      <c r="J39" s="43"/>
      <c r="K39" s="43"/>
      <c r="L39" s="43"/>
      <c r="M39" s="43"/>
      <c r="N39" s="43"/>
      <c r="O39" s="43"/>
      <c r="P39" s="43"/>
      <c r="Q39" s="43"/>
    </row>
    <row r="40" spans="1:17" ht="12">
      <c r="A40" s="43">
        <v>22</v>
      </c>
      <c r="B40" s="43" t="s">
        <v>200</v>
      </c>
      <c r="C40" s="24">
        <f>'Action Weight'!Q24</f>
        <v>58</v>
      </c>
      <c r="D40" s="24">
        <f>'Action Weight'!R24</f>
        <v>70</v>
      </c>
      <c r="E40" s="24">
        <f>'Action Weight'!S24</f>
        <v>58</v>
      </c>
      <c r="F40" s="24">
        <f>'Action Weight'!T24</f>
        <v>30</v>
      </c>
      <c r="G40" s="43">
        <v>0</v>
      </c>
      <c r="H40" s="43">
        <v>0</v>
      </c>
      <c r="I40" s="43"/>
      <c r="J40" s="43"/>
      <c r="K40" s="43"/>
      <c r="L40" s="43"/>
      <c r="M40" s="43"/>
      <c r="N40" s="43"/>
      <c r="O40" s="43"/>
      <c r="P40" s="43"/>
      <c r="Q40" s="43"/>
    </row>
    <row r="41" spans="1:17" ht="12">
      <c r="A41" s="43">
        <v>23</v>
      </c>
      <c r="B41" s="43" t="s">
        <v>201</v>
      </c>
      <c r="C41" s="24">
        <f>'Action Weight'!Q25</f>
        <v>0</v>
      </c>
      <c r="D41" s="24">
        <f>'Action Weight'!R25</f>
        <v>70</v>
      </c>
      <c r="E41" s="24">
        <f>'Action Weight'!S25</f>
        <v>0</v>
      </c>
      <c r="F41" s="24">
        <f>'Action Weight'!T25</f>
        <v>30</v>
      </c>
      <c r="G41" s="43">
        <v>0</v>
      </c>
      <c r="H41" s="43">
        <v>0</v>
      </c>
      <c r="I41" s="43"/>
      <c r="J41" s="43"/>
      <c r="K41" s="43"/>
      <c r="L41" s="43"/>
      <c r="M41" s="43"/>
      <c r="N41" s="43"/>
      <c r="O41" s="43"/>
      <c r="P41" s="43"/>
      <c r="Q41" s="43"/>
    </row>
    <row r="42" spans="1:17" ht="12">
      <c r="A42" s="43">
        <v>24</v>
      </c>
      <c r="B42" s="43" t="s">
        <v>202</v>
      </c>
      <c r="C42" s="24">
        <f>'Action Weight'!Q26</f>
        <v>58</v>
      </c>
      <c r="D42" s="24">
        <f>'Action Weight'!R26</f>
        <v>70</v>
      </c>
      <c r="E42" s="24">
        <f>'Action Weight'!S26</f>
        <v>58</v>
      </c>
      <c r="F42" s="24">
        <f>'Action Weight'!T26</f>
        <v>30</v>
      </c>
      <c r="G42" s="43">
        <v>0</v>
      </c>
      <c r="H42" s="43">
        <v>0</v>
      </c>
      <c r="I42" s="43"/>
      <c r="J42" s="43"/>
      <c r="K42" s="43"/>
      <c r="L42" s="43"/>
      <c r="M42" s="43"/>
      <c r="N42" s="43"/>
      <c r="O42" s="43"/>
      <c r="P42" s="43"/>
      <c r="Q42" s="43"/>
    </row>
    <row r="43" spans="1:17" ht="12">
      <c r="A43" s="43">
        <v>25</v>
      </c>
      <c r="B43" s="43" t="s">
        <v>192</v>
      </c>
      <c r="C43" s="24">
        <f>'Action Weight'!Q27</f>
        <v>0</v>
      </c>
      <c r="D43" s="24">
        <f>'Action Weight'!R27</f>
        <v>70</v>
      </c>
      <c r="E43" s="24">
        <f>'Action Weight'!S27</f>
        <v>0</v>
      </c>
      <c r="F43" s="24">
        <f>'Action Weight'!T27</f>
        <v>30</v>
      </c>
      <c r="G43" s="43">
        <v>0</v>
      </c>
      <c r="H43" s="43">
        <v>0</v>
      </c>
      <c r="I43" s="43"/>
      <c r="J43" s="43"/>
      <c r="K43" s="43"/>
      <c r="L43" s="43"/>
      <c r="M43" s="43"/>
      <c r="N43" s="43"/>
      <c r="O43" s="43"/>
      <c r="P43" s="43"/>
      <c r="Q43" s="43"/>
    </row>
    <row r="44" spans="1:17" ht="12">
      <c r="A44" s="43">
        <v>26</v>
      </c>
      <c r="B44" s="43" t="s">
        <v>193</v>
      </c>
      <c r="C44" s="24">
        <f>'Action Weight'!Q28</f>
        <v>58</v>
      </c>
      <c r="D44" s="24">
        <f>'Action Weight'!R28</f>
        <v>70</v>
      </c>
      <c r="E44" s="24">
        <f>'Action Weight'!S28</f>
        <v>58</v>
      </c>
      <c r="F44" s="24">
        <f>'Action Weight'!T28</f>
        <v>30</v>
      </c>
      <c r="G44" s="43">
        <v>0</v>
      </c>
      <c r="H44" s="43">
        <v>0</v>
      </c>
      <c r="I44" s="43"/>
      <c r="J44" s="43"/>
      <c r="K44" s="43"/>
      <c r="L44" s="43"/>
      <c r="M44" s="43"/>
      <c r="N44" s="43"/>
      <c r="O44" s="43"/>
      <c r="P44" s="43"/>
      <c r="Q44" s="43"/>
    </row>
    <row r="45" spans="1:17" ht="12">
      <c r="A45" s="43">
        <v>27</v>
      </c>
      <c r="B45" s="43" t="s">
        <v>194</v>
      </c>
      <c r="C45" s="24">
        <f>'Action Weight'!Q29</f>
        <v>0</v>
      </c>
      <c r="D45" s="24">
        <f>'Action Weight'!R29</f>
        <v>70</v>
      </c>
      <c r="E45" s="24">
        <f>'Action Weight'!S29</f>
        <v>0</v>
      </c>
      <c r="F45" s="24">
        <f>'Action Weight'!T29</f>
        <v>30</v>
      </c>
      <c r="G45" s="43">
        <v>0</v>
      </c>
      <c r="H45" s="43">
        <v>0</v>
      </c>
      <c r="I45" s="43"/>
      <c r="J45" s="43"/>
      <c r="K45" s="43"/>
      <c r="L45" s="43"/>
      <c r="M45" s="43"/>
      <c r="N45" s="43"/>
      <c r="O45" s="43"/>
      <c r="P45" s="43"/>
      <c r="Q45" s="43"/>
    </row>
    <row r="46" spans="1:17" ht="12">
      <c r="A46" s="43">
        <v>28</v>
      </c>
      <c r="B46" s="43" t="s">
        <v>195</v>
      </c>
      <c r="C46" s="24">
        <f>'Action Weight'!Q30</f>
        <v>0</v>
      </c>
      <c r="D46" s="24">
        <f>'Action Weight'!R30</f>
        <v>70</v>
      </c>
      <c r="E46" s="24">
        <f>'Action Weight'!S30</f>
        <v>0</v>
      </c>
      <c r="F46" s="24">
        <f>'Action Weight'!T30</f>
        <v>30</v>
      </c>
      <c r="G46" s="43">
        <v>0</v>
      </c>
      <c r="H46" s="43">
        <v>0</v>
      </c>
      <c r="I46" s="43"/>
      <c r="J46" s="43"/>
      <c r="K46" s="43"/>
      <c r="L46" s="43"/>
      <c r="M46" s="43"/>
      <c r="N46" s="43"/>
      <c r="O46" s="43"/>
      <c r="P46" s="43"/>
      <c r="Q46" s="43"/>
    </row>
    <row r="47" spans="1:17" ht="12">
      <c r="A47" s="43">
        <v>29</v>
      </c>
      <c r="B47" s="43" t="s">
        <v>196</v>
      </c>
      <c r="C47" s="24">
        <f>'Action Weight'!Q31</f>
        <v>58</v>
      </c>
      <c r="D47" s="24">
        <f>'Action Weight'!R31</f>
        <v>70</v>
      </c>
      <c r="E47" s="24">
        <f>'Action Weight'!S31</f>
        <v>58</v>
      </c>
      <c r="F47" s="24">
        <f>'Action Weight'!T31</f>
        <v>30</v>
      </c>
      <c r="G47" s="43">
        <v>0</v>
      </c>
      <c r="H47" s="43">
        <v>0</v>
      </c>
      <c r="I47" s="43"/>
      <c r="J47" s="43"/>
      <c r="K47" s="43"/>
      <c r="L47" s="43"/>
      <c r="M47" s="43"/>
      <c r="N47" s="43"/>
      <c r="O47" s="43"/>
      <c r="P47" s="43"/>
      <c r="Q47" s="43"/>
    </row>
    <row r="48" spans="1:17" ht="12">
      <c r="A48" s="43">
        <v>30</v>
      </c>
      <c r="B48" s="43" t="s">
        <v>197</v>
      </c>
      <c r="C48" s="24">
        <f>'Action Weight'!Q32</f>
        <v>0</v>
      </c>
      <c r="D48" s="24">
        <f>'Action Weight'!R32</f>
        <v>70</v>
      </c>
      <c r="E48" s="24">
        <f>'Action Weight'!S32</f>
        <v>0</v>
      </c>
      <c r="F48" s="24">
        <f>'Action Weight'!T32</f>
        <v>30</v>
      </c>
      <c r="G48" s="43">
        <v>0</v>
      </c>
      <c r="H48" s="43">
        <v>0</v>
      </c>
      <c r="I48" s="43"/>
      <c r="J48" s="43"/>
      <c r="K48" s="43"/>
      <c r="L48" s="43"/>
      <c r="M48" s="43"/>
      <c r="N48" s="43"/>
      <c r="O48" s="43"/>
      <c r="P48" s="43"/>
      <c r="Q48" s="43"/>
    </row>
    <row r="49" spans="1:17" ht="12">
      <c r="A49" s="43">
        <v>31</v>
      </c>
      <c r="B49" s="43" t="s">
        <v>198</v>
      </c>
      <c r="C49" s="24">
        <f>'Action Weight'!Q33</f>
        <v>58</v>
      </c>
      <c r="D49" s="24">
        <f>'Action Weight'!R33</f>
        <v>70</v>
      </c>
      <c r="E49" s="24">
        <f>'Action Weight'!S33</f>
        <v>58</v>
      </c>
      <c r="F49" s="24">
        <f>'Action Weight'!T33</f>
        <v>30</v>
      </c>
      <c r="G49" s="43">
        <v>0</v>
      </c>
      <c r="H49" s="43">
        <v>0</v>
      </c>
      <c r="I49" s="43"/>
      <c r="J49" s="43"/>
      <c r="K49" s="43"/>
      <c r="L49" s="43"/>
      <c r="M49" s="43"/>
      <c r="N49" s="43"/>
      <c r="O49" s="43"/>
      <c r="P49" s="43"/>
      <c r="Q49" s="43"/>
    </row>
    <row r="50" spans="1:17" ht="12">
      <c r="A50" s="43">
        <v>32</v>
      </c>
      <c r="B50" s="43" t="s">
        <v>199</v>
      </c>
      <c r="C50" s="24">
        <f>'Action Weight'!Q34</f>
        <v>0</v>
      </c>
      <c r="D50" s="24">
        <f>'Action Weight'!R34</f>
        <v>70</v>
      </c>
      <c r="E50" s="24">
        <f>'Action Weight'!S34</f>
        <v>0</v>
      </c>
      <c r="F50" s="24">
        <f>'Action Weight'!T34</f>
        <v>30</v>
      </c>
      <c r="G50" s="43">
        <v>0</v>
      </c>
      <c r="H50" s="43">
        <v>0</v>
      </c>
      <c r="I50" s="43"/>
      <c r="J50" s="43"/>
      <c r="K50" s="43"/>
      <c r="L50" s="43"/>
      <c r="M50" s="43"/>
      <c r="N50" s="43"/>
      <c r="O50" s="43"/>
      <c r="P50" s="43"/>
      <c r="Q50" s="43"/>
    </row>
    <row r="51" spans="1:17" ht="12">
      <c r="A51" s="43">
        <v>33</v>
      </c>
      <c r="B51" s="43" t="s">
        <v>93</v>
      </c>
      <c r="C51" s="24">
        <f>'Action Weight'!Q35</f>
        <v>0</v>
      </c>
      <c r="D51" s="24">
        <f>'Action Weight'!R35</f>
        <v>70</v>
      </c>
      <c r="E51" s="24">
        <f>'Action Weight'!S35</f>
        <v>0</v>
      </c>
      <c r="F51" s="24">
        <f>'Action Weight'!T35</f>
        <v>30</v>
      </c>
      <c r="G51" s="43">
        <v>0</v>
      </c>
      <c r="H51" s="43">
        <v>0</v>
      </c>
      <c r="I51" s="43"/>
      <c r="J51" s="43"/>
      <c r="K51" s="43"/>
      <c r="L51" s="43"/>
      <c r="M51" s="43"/>
      <c r="N51" s="43"/>
      <c r="O51" s="43"/>
      <c r="P51" s="43"/>
      <c r="Q51" s="43"/>
    </row>
    <row r="52" spans="1:17" ht="12">
      <c r="A52" s="43">
        <v>34</v>
      </c>
      <c r="B52" s="43" t="s">
        <v>200</v>
      </c>
      <c r="C52" s="24">
        <f>'Action Weight'!Q36</f>
        <v>58</v>
      </c>
      <c r="D52" s="24">
        <f>'Action Weight'!R36</f>
        <v>70</v>
      </c>
      <c r="E52" s="24">
        <f>'Action Weight'!S36</f>
        <v>58</v>
      </c>
      <c r="F52" s="24">
        <f>'Action Weight'!T36</f>
        <v>30</v>
      </c>
      <c r="G52" s="43">
        <v>0</v>
      </c>
      <c r="H52" s="43">
        <v>0</v>
      </c>
      <c r="I52" s="43"/>
      <c r="J52" s="43"/>
      <c r="K52" s="43"/>
      <c r="L52" s="43"/>
      <c r="M52" s="43"/>
      <c r="N52" s="43"/>
      <c r="O52" s="43"/>
      <c r="P52" s="43"/>
      <c r="Q52" s="43"/>
    </row>
    <row r="53" spans="1:17" ht="12">
      <c r="A53" s="43">
        <v>35</v>
      </c>
      <c r="B53" s="43" t="s">
        <v>201</v>
      </c>
      <c r="C53" s="24">
        <f>'Action Weight'!Q37</f>
        <v>0</v>
      </c>
      <c r="D53" s="24">
        <f>'Action Weight'!R37</f>
        <v>70</v>
      </c>
      <c r="E53" s="24">
        <f>'Action Weight'!S37</f>
        <v>0</v>
      </c>
      <c r="F53" s="24">
        <f>'Action Weight'!T37</f>
        <v>30</v>
      </c>
      <c r="G53" s="43">
        <v>0</v>
      </c>
      <c r="H53" s="43">
        <v>0</v>
      </c>
      <c r="I53" s="43"/>
      <c r="J53" s="43"/>
      <c r="K53" s="43"/>
      <c r="L53" s="43"/>
      <c r="M53" s="43"/>
      <c r="N53" s="43"/>
      <c r="O53" s="43"/>
      <c r="P53" s="43"/>
      <c r="Q53" s="43"/>
    </row>
    <row r="54" spans="1:17" ht="12">
      <c r="A54" s="43">
        <v>36</v>
      </c>
      <c r="B54" s="43" t="s">
        <v>202</v>
      </c>
      <c r="C54" s="24">
        <f>'Action Weight'!Q38</f>
        <v>58</v>
      </c>
      <c r="D54" s="24">
        <f>'Action Weight'!R38</f>
        <v>70</v>
      </c>
      <c r="E54" s="24">
        <f>'Action Weight'!S38</f>
        <v>58</v>
      </c>
      <c r="F54" s="24">
        <f>'Action Weight'!T38</f>
        <v>30</v>
      </c>
      <c r="G54" s="43">
        <v>0</v>
      </c>
      <c r="H54" s="43">
        <v>0</v>
      </c>
      <c r="I54" s="43"/>
      <c r="J54" s="43"/>
      <c r="K54" s="43"/>
      <c r="L54" s="43"/>
      <c r="M54" s="43"/>
      <c r="N54" s="43"/>
      <c r="O54" s="43"/>
      <c r="P54" s="43"/>
      <c r="Q54" s="43"/>
    </row>
    <row r="55" spans="1:17" ht="12">
      <c r="A55" s="43">
        <v>37</v>
      </c>
      <c r="B55" s="43" t="s">
        <v>192</v>
      </c>
      <c r="C55" s="24">
        <f>'Action Weight'!Q39</f>
        <v>0</v>
      </c>
      <c r="D55" s="24">
        <f>'Action Weight'!R39</f>
        <v>70</v>
      </c>
      <c r="E55" s="24">
        <f>'Action Weight'!S39</f>
        <v>0</v>
      </c>
      <c r="F55" s="24">
        <f>'Action Weight'!T39</f>
        <v>30</v>
      </c>
      <c r="G55" s="43">
        <v>0</v>
      </c>
      <c r="H55" s="43">
        <v>0</v>
      </c>
      <c r="I55" s="43"/>
      <c r="J55" s="43"/>
      <c r="K55" s="43"/>
      <c r="L55" s="43"/>
      <c r="M55" s="43"/>
      <c r="N55" s="43"/>
      <c r="O55" s="43"/>
      <c r="P55" s="43"/>
      <c r="Q55" s="43"/>
    </row>
    <row r="56" spans="1:17" ht="12">
      <c r="A56" s="43">
        <v>38</v>
      </c>
      <c r="B56" s="43" t="s">
        <v>193</v>
      </c>
      <c r="C56" s="24">
        <f>'Action Weight'!Q40</f>
        <v>58</v>
      </c>
      <c r="D56" s="24">
        <f>'Action Weight'!R40</f>
        <v>70</v>
      </c>
      <c r="E56" s="24">
        <f>'Action Weight'!S40</f>
        <v>58</v>
      </c>
      <c r="F56" s="24">
        <f>'Action Weight'!T40</f>
        <v>30</v>
      </c>
      <c r="G56" s="43">
        <v>0</v>
      </c>
      <c r="H56" s="43">
        <v>0</v>
      </c>
      <c r="I56" s="43"/>
      <c r="J56" s="43"/>
      <c r="K56" s="43"/>
      <c r="L56" s="43"/>
      <c r="M56" s="43"/>
      <c r="N56" s="43"/>
      <c r="O56" s="43"/>
      <c r="P56" s="43"/>
      <c r="Q56" s="43"/>
    </row>
    <row r="57" spans="1:17" ht="12">
      <c r="A57" s="43">
        <v>39</v>
      </c>
      <c r="B57" s="43" t="s">
        <v>194</v>
      </c>
      <c r="C57" s="24">
        <f>'Action Weight'!Q41</f>
        <v>0</v>
      </c>
      <c r="D57" s="24">
        <f>'Action Weight'!R41</f>
        <v>70</v>
      </c>
      <c r="E57" s="24">
        <f>'Action Weight'!S41</f>
        <v>0</v>
      </c>
      <c r="F57" s="24">
        <f>'Action Weight'!T41</f>
        <v>30</v>
      </c>
      <c r="G57" s="43">
        <v>0</v>
      </c>
      <c r="H57" s="43">
        <v>0</v>
      </c>
      <c r="I57" s="43"/>
      <c r="J57" s="43"/>
      <c r="K57" s="43"/>
      <c r="L57" s="43"/>
      <c r="M57" s="43"/>
      <c r="N57" s="43"/>
      <c r="O57" s="43"/>
      <c r="P57" s="43"/>
      <c r="Q57" s="43"/>
    </row>
    <row r="58" spans="1:17" ht="12">
      <c r="A58" s="43">
        <v>40</v>
      </c>
      <c r="B58" s="43" t="s">
        <v>195</v>
      </c>
      <c r="C58" s="24">
        <f>'Action Weight'!Q42</f>
        <v>0</v>
      </c>
      <c r="D58" s="24">
        <f>'Action Weight'!R42</f>
        <v>70</v>
      </c>
      <c r="E58" s="24">
        <f>'Action Weight'!S42</f>
        <v>0</v>
      </c>
      <c r="F58" s="24">
        <f>'Action Weight'!T42</f>
        <v>30</v>
      </c>
      <c r="G58" s="43">
        <v>0</v>
      </c>
      <c r="H58" s="43">
        <v>0</v>
      </c>
      <c r="I58" s="43"/>
      <c r="J58" s="43"/>
      <c r="K58" s="43"/>
      <c r="L58" s="43"/>
      <c r="M58" s="43"/>
      <c r="N58" s="43"/>
      <c r="O58" s="43"/>
      <c r="P58" s="43"/>
      <c r="Q58" s="43"/>
    </row>
    <row r="59" spans="1:17" ht="12">
      <c r="A59" s="43">
        <v>41</v>
      </c>
      <c r="B59" s="43" t="s">
        <v>196</v>
      </c>
      <c r="C59" s="24">
        <f>'Action Weight'!Q43</f>
        <v>58</v>
      </c>
      <c r="D59" s="24">
        <f>'Action Weight'!R43</f>
        <v>70</v>
      </c>
      <c r="E59" s="24">
        <f>'Action Weight'!S43</f>
        <v>58</v>
      </c>
      <c r="F59" s="24">
        <f>'Action Weight'!T43</f>
        <v>30</v>
      </c>
      <c r="G59" s="43">
        <v>0</v>
      </c>
      <c r="H59" s="43">
        <v>0</v>
      </c>
      <c r="I59" s="43"/>
      <c r="J59" s="43"/>
      <c r="K59" s="43"/>
      <c r="L59" s="43"/>
      <c r="M59" s="43"/>
      <c r="N59" s="43"/>
      <c r="O59" s="43"/>
      <c r="P59" s="43"/>
      <c r="Q59" s="43"/>
    </row>
    <row r="60" spans="1:17" ht="12">
      <c r="A60" s="43">
        <v>42</v>
      </c>
      <c r="B60" s="43" t="s">
        <v>197</v>
      </c>
      <c r="C60" s="24">
        <f>'Action Weight'!Q44</f>
        <v>0</v>
      </c>
      <c r="D60" s="24">
        <f>'Action Weight'!R44</f>
        <v>70</v>
      </c>
      <c r="E60" s="24">
        <f>'Action Weight'!S44</f>
        <v>0</v>
      </c>
      <c r="F60" s="24">
        <f>'Action Weight'!T44</f>
        <v>30</v>
      </c>
      <c r="G60" s="43">
        <v>0</v>
      </c>
      <c r="H60" s="43">
        <v>0</v>
      </c>
      <c r="I60" s="43"/>
      <c r="J60" s="43"/>
      <c r="K60" s="43"/>
      <c r="L60" s="43"/>
      <c r="M60" s="43"/>
      <c r="N60" s="43"/>
      <c r="O60" s="43"/>
      <c r="P60" s="43"/>
      <c r="Q60" s="43"/>
    </row>
    <row r="61" spans="1:17" ht="12">
      <c r="A61" s="43">
        <v>43</v>
      </c>
      <c r="B61" s="43" t="s">
        <v>198</v>
      </c>
      <c r="C61" s="24">
        <f>'Action Weight'!Q45</f>
        <v>58</v>
      </c>
      <c r="D61" s="24">
        <f>'Action Weight'!R45</f>
        <v>70</v>
      </c>
      <c r="E61" s="24">
        <f>'Action Weight'!S45</f>
        <v>58</v>
      </c>
      <c r="F61" s="24">
        <f>'Action Weight'!T45</f>
        <v>30</v>
      </c>
      <c r="G61" s="43">
        <v>0</v>
      </c>
      <c r="H61" s="43">
        <v>0</v>
      </c>
      <c r="I61" s="43"/>
      <c r="J61" s="43"/>
      <c r="K61" s="43"/>
      <c r="L61" s="43"/>
      <c r="M61" s="43"/>
      <c r="N61" s="43"/>
      <c r="O61" s="43"/>
      <c r="P61" s="43"/>
      <c r="Q61" s="43"/>
    </row>
    <row r="62" spans="1:17" ht="12">
      <c r="A62" s="43">
        <v>44</v>
      </c>
      <c r="B62" s="43" t="s">
        <v>199</v>
      </c>
      <c r="C62" s="24">
        <f>'Action Weight'!Q46</f>
        <v>0</v>
      </c>
      <c r="D62" s="24">
        <f>'Action Weight'!R46</f>
        <v>70</v>
      </c>
      <c r="E62" s="24">
        <f>'Action Weight'!S46</f>
        <v>0</v>
      </c>
      <c r="F62" s="24">
        <f>'Action Weight'!T46</f>
        <v>30</v>
      </c>
      <c r="G62" s="43">
        <v>0</v>
      </c>
      <c r="H62" s="43">
        <v>0</v>
      </c>
      <c r="I62" s="43"/>
      <c r="J62" s="43"/>
      <c r="K62" s="43"/>
      <c r="L62" s="43"/>
      <c r="M62" s="43"/>
      <c r="N62" s="43"/>
      <c r="O62" s="43"/>
      <c r="P62" s="43"/>
      <c r="Q62" s="43"/>
    </row>
    <row r="63" spans="1:17" ht="12">
      <c r="A63" s="43">
        <v>45</v>
      </c>
      <c r="B63" s="43" t="s">
        <v>93</v>
      </c>
      <c r="C63" s="24">
        <f>'Action Weight'!Q47</f>
        <v>0</v>
      </c>
      <c r="D63" s="24">
        <f>'Action Weight'!R47</f>
        <v>70</v>
      </c>
      <c r="E63" s="24">
        <f>'Action Weight'!S47</f>
        <v>0</v>
      </c>
      <c r="F63" s="24">
        <f>'Action Weight'!T47</f>
        <v>30</v>
      </c>
      <c r="G63" s="43">
        <v>0</v>
      </c>
      <c r="H63" s="43">
        <v>0</v>
      </c>
      <c r="I63" s="43"/>
      <c r="J63" s="43"/>
      <c r="K63" s="43"/>
      <c r="L63" s="43"/>
      <c r="M63" s="43"/>
      <c r="N63" s="43"/>
      <c r="O63" s="43"/>
      <c r="P63" s="43"/>
      <c r="Q63" s="43"/>
    </row>
    <row r="64" spans="1:17" ht="12">
      <c r="A64" s="43">
        <v>46</v>
      </c>
      <c r="B64" s="43" t="s">
        <v>200</v>
      </c>
      <c r="C64" s="24">
        <f>'Action Weight'!Q48</f>
        <v>58</v>
      </c>
      <c r="D64" s="24">
        <f>'Action Weight'!R48</f>
        <v>70</v>
      </c>
      <c r="E64" s="24">
        <f>'Action Weight'!S48</f>
        <v>58</v>
      </c>
      <c r="F64" s="24">
        <f>'Action Weight'!T48</f>
        <v>30</v>
      </c>
      <c r="G64" s="43">
        <v>0</v>
      </c>
      <c r="H64" s="43">
        <v>0</v>
      </c>
      <c r="I64" s="43"/>
      <c r="J64" s="43"/>
      <c r="K64" s="43"/>
      <c r="L64" s="43"/>
      <c r="M64" s="43"/>
      <c r="N64" s="43"/>
      <c r="O64" s="43"/>
      <c r="P64" s="43"/>
      <c r="Q64" s="43"/>
    </row>
    <row r="65" spans="1:17" ht="12">
      <c r="A65" s="43">
        <v>47</v>
      </c>
      <c r="B65" s="43" t="s">
        <v>201</v>
      </c>
      <c r="C65" s="24">
        <f>'Action Weight'!Q49</f>
        <v>0</v>
      </c>
      <c r="D65" s="24">
        <f>'Action Weight'!R49</f>
        <v>70</v>
      </c>
      <c r="E65" s="24">
        <f>'Action Weight'!S49</f>
        <v>0</v>
      </c>
      <c r="F65" s="24">
        <f>'Action Weight'!T49</f>
        <v>30</v>
      </c>
      <c r="G65" s="43">
        <v>0</v>
      </c>
      <c r="H65" s="43">
        <v>0</v>
      </c>
      <c r="I65" s="43"/>
      <c r="J65" s="43"/>
      <c r="K65" s="43"/>
      <c r="L65" s="43"/>
      <c r="M65" s="43"/>
      <c r="N65" s="43"/>
      <c r="O65" s="43"/>
      <c r="P65" s="43"/>
      <c r="Q65" s="43"/>
    </row>
    <row r="66" spans="1:17" ht="12">
      <c r="A66" s="43">
        <v>48</v>
      </c>
      <c r="B66" s="43" t="s">
        <v>202</v>
      </c>
      <c r="C66" s="24">
        <f>'Action Weight'!Q50</f>
        <v>58</v>
      </c>
      <c r="D66" s="24">
        <f>'Action Weight'!R50</f>
        <v>70</v>
      </c>
      <c r="E66" s="24">
        <f>'Action Weight'!S50</f>
        <v>58</v>
      </c>
      <c r="F66" s="24">
        <f>'Action Weight'!T50</f>
        <v>30</v>
      </c>
      <c r="G66" s="43">
        <v>0</v>
      </c>
      <c r="H66" s="43">
        <v>0</v>
      </c>
      <c r="I66" s="43"/>
      <c r="J66" s="43"/>
      <c r="K66" s="43"/>
      <c r="L66" s="43"/>
      <c r="M66" s="43"/>
      <c r="N66" s="43"/>
      <c r="O66" s="43"/>
      <c r="P66" s="43"/>
      <c r="Q66" s="43"/>
    </row>
    <row r="67" spans="1:17" ht="12">
      <c r="A67" s="43">
        <v>49</v>
      </c>
      <c r="B67" s="43" t="s">
        <v>192</v>
      </c>
      <c r="C67" s="24">
        <f>'Action Weight'!Q51</f>
        <v>0</v>
      </c>
      <c r="D67" s="24">
        <f>'Action Weight'!R51</f>
        <v>70</v>
      </c>
      <c r="E67" s="24">
        <f>'Action Weight'!S51</f>
        <v>0</v>
      </c>
      <c r="F67" s="24">
        <f>'Action Weight'!T51</f>
        <v>30</v>
      </c>
      <c r="G67" s="43">
        <v>0</v>
      </c>
      <c r="H67" s="43">
        <v>0</v>
      </c>
      <c r="I67" s="43"/>
      <c r="J67" s="43"/>
      <c r="K67" s="43"/>
      <c r="L67" s="43"/>
      <c r="M67" s="43"/>
      <c r="N67" s="43"/>
      <c r="O67" s="43"/>
      <c r="P67" s="43"/>
      <c r="Q67" s="43"/>
    </row>
    <row r="68" spans="1:17" ht="12">
      <c r="A68" s="43">
        <v>50</v>
      </c>
      <c r="B68" s="43" t="s">
        <v>193</v>
      </c>
      <c r="C68" s="24">
        <f>'Action Weight'!Q52</f>
        <v>58</v>
      </c>
      <c r="D68" s="24">
        <f>'Action Weight'!R52</f>
        <v>70</v>
      </c>
      <c r="E68" s="24">
        <f>'Action Weight'!S52</f>
        <v>58</v>
      </c>
      <c r="F68" s="24">
        <f>'Action Weight'!T52</f>
        <v>30</v>
      </c>
      <c r="G68" s="43">
        <v>0</v>
      </c>
      <c r="H68" s="43">
        <v>0</v>
      </c>
      <c r="I68" s="43"/>
      <c r="J68" s="43"/>
      <c r="K68" s="43"/>
      <c r="L68" s="43"/>
      <c r="M68" s="43"/>
      <c r="N68" s="43"/>
      <c r="O68" s="43"/>
      <c r="P68" s="43"/>
      <c r="Q68" s="43"/>
    </row>
    <row r="69" spans="1:17" ht="12">
      <c r="A69" s="43">
        <v>51</v>
      </c>
      <c r="B69" s="43" t="s">
        <v>194</v>
      </c>
      <c r="C69" s="24">
        <f>'Action Weight'!Q53</f>
        <v>0</v>
      </c>
      <c r="D69" s="24">
        <f>'Action Weight'!R53</f>
        <v>70</v>
      </c>
      <c r="E69" s="24">
        <f>'Action Weight'!S53</f>
        <v>0</v>
      </c>
      <c r="F69" s="24">
        <f>'Action Weight'!T53</f>
        <v>30</v>
      </c>
      <c r="G69" s="43">
        <v>0</v>
      </c>
      <c r="H69" s="43">
        <v>0</v>
      </c>
      <c r="I69" s="43"/>
      <c r="J69" s="43"/>
      <c r="K69" s="43"/>
      <c r="L69" s="43"/>
      <c r="M69" s="43"/>
      <c r="N69" s="43"/>
      <c r="O69" s="43"/>
      <c r="P69" s="43"/>
      <c r="Q69" s="43"/>
    </row>
    <row r="70" spans="1:17" ht="12">
      <c r="A70" s="43">
        <v>52</v>
      </c>
      <c r="B70" s="43" t="s">
        <v>195</v>
      </c>
      <c r="C70" s="24">
        <f>'Action Weight'!Q54</f>
        <v>0</v>
      </c>
      <c r="D70" s="24">
        <f>'Action Weight'!R54</f>
        <v>70</v>
      </c>
      <c r="E70" s="24">
        <f>'Action Weight'!S54</f>
        <v>0</v>
      </c>
      <c r="F70" s="24">
        <f>'Action Weight'!T54</f>
        <v>30</v>
      </c>
      <c r="G70" s="43">
        <v>0</v>
      </c>
      <c r="H70" s="43">
        <v>0</v>
      </c>
      <c r="I70" s="43"/>
      <c r="J70" s="43"/>
      <c r="K70" s="43"/>
      <c r="L70" s="43"/>
      <c r="M70" s="43"/>
      <c r="N70" s="43"/>
      <c r="O70" s="43"/>
      <c r="P70" s="43"/>
      <c r="Q70" s="43"/>
    </row>
    <row r="71" spans="1:17" ht="12">
      <c r="A71" s="43">
        <v>53</v>
      </c>
      <c r="B71" s="43" t="s">
        <v>196</v>
      </c>
      <c r="C71" s="24">
        <f>'Action Weight'!Q55</f>
        <v>58</v>
      </c>
      <c r="D71" s="24">
        <f>'Action Weight'!R55</f>
        <v>70</v>
      </c>
      <c r="E71" s="24">
        <f>'Action Weight'!S55</f>
        <v>58</v>
      </c>
      <c r="F71" s="24">
        <f>'Action Weight'!T55</f>
        <v>30</v>
      </c>
      <c r="G71" s="43">
        <v>0</v>
      </c>
      <c r="H71" s="43">
        <v>0</v>
      </c>
      <c r="I71" s="43"/>
      <c r="J71" s="43"/>
      <c r="K71" s="43"/>
      <c r="L71" s="43"/>
      <c r="M71" s="43"/>
      <c r="N71" s="43"/>
      <c r="O71" s="43"/>
      <c r="P71" s="43"/>
      <c r="Q71" s="43"/>
    </row>
    <row r="72" spans="1:17" ht="12">
      <c r="A72" s="43">
        <v>54</v>
      </c>
      <c r="B72" s="43" t="s">
        <v>197</v>
      </c>
      <c r="C72" s="24">
        <f>'Action Weight'!Q56</f>
        <v>0</v>
      </c>
      <c r="D72" s="24">
        <f>'Action Weight'!R56</f>
        <v>70</v>
      </c>
      <c r="E72" s="24">
        <f>'Action Weight'!S56</f>
        <v>0</v>
      </c>
      <c r="F72" s="24">
        <f>'Action Weight'!T56</f>
        <v>30</v>
      </c>
      <c r="G72" s="43">
        <v>0</v>
      </c>
      <c r="H72" s="43">
        <v>0</v>
      </c>
      <c r="I72" s="43"/>
      <c r="J72" s="43"/>
      <c r="K72" s="43"/>
      <c r="L72" s="43"/>
      <c r="M72" s="43"/>
      <c r="N72" s="43"/>
      <c r="O72" s="43"/>
      <c r="P72" s="43"/>
      <c r="Q72" s="43"/>
    </row>
    <row r="73" spans="1:17" ht="12">
      <c r="A73" s="43">
        <v>55</v>
      </c>
      <c r="B73" s="43" t="s">
        <v>198</v>
      </c>
      <c r="C73" s="24">
        <f>'Action Weight'!Q57</f>
        <v>58</v>
      </c>
      <c r="D73" s="24">
        <f>'Action Weight'!R57</f>
        <v>70</v>
      </c>
      <c r="E73" s="24">
        <f>'Action Weight'!S57</f>
        <v>58</v>
      </c>
      <c r="F73" s="24">
        <f>'Action Weight'!T57</f>
        <v>30</v>
      </c>
      <c r="G73" s="43">
        <v>0</v>
      </c>
      <c r="H73" s="43">
        <v>0</v>
      </c>
      <c r="I73" s="43"/>
      <c r="J73" s="43"/>
      <c r="K73" s="43"/>
      <c r="L73" s="43"/>
      <c r="M73" s="43"/>
      <c r="N73" s="43"/>
      <c r="O73" s="43"/>
      <c r="P73" s="43"/>
      <c r="Q73" s="43"/>
    </row>
    <row r="74" spans="1:17" ht="12">
      <c r="A74" s="43">
        <v>56</v>
      </c>
      <c r="B74" s="43" t="s">
        <v>199</v>
      </c>
      <c r="C74" s="24">
        <f>'Action Weight'!Q58</f>
        <v>0</v>
      </c>
      <c r="D74" s="24">
        <f>'Action Weight'!R58</f>
        <v>70</v>
      </c>
      <c r="E74" s="24">
        <f>'Action Weight'!S58</f>
        <v>0</v>
      </c>
      <c r="F74" s="24">
        <f>'Action Weight'!T58</f>
        <v>30</v>
      </c>
      <c r="G74" s="43">
        <v>0</v>
      </c>
      <c r="H74" s="43">
        <v>0</v>
      </c>
      <c r="I74" s="43"/>
      <c r="J74" s="43"/>
      <c r="K74" s="43"/>
      <c r="L74" s="43"/>
      <c r="M74" s="43"/>
      <c r="N74" s="43"/>
      <c r="O74" s="43"/>
      <c r="P74" s="43"/>
      <c r="Q74" s="43"/>
    </row>
    <row r="75" spans="1:17" ht="12">
      <c r="A75" s="43">
        <v>57</v>
      </c>
      <c r="B75" s="43" t="s">
        <v>93</v>
      </c>
      <c r="C75" s="24">
        <f>'Action Weight'!Q59</f>
        <v>0</v>
      </c>
      <c r="D75" s="24">
        <f>'Action Weight'!R59</f>
        <v>70</v>
      </c>
      <c r="E75" s="24">
        <f>'Action Weight'!S59</f>
        <v>0</v>
      </c>
      <c r="F75" s="24">
        <f>'Action Weight'!T59</f>
        <v>30</v>
      </c>
      <c r="G75" s="43">
        <v>0</v>
      </c>
      <c r="H75" s="43">
        <v>0</v>
      </c>
      <c r="I75" s="43"/>
      <c r="J75" s="43"/>
      <c r="K75" s="43"/>
      <c r="L75" s="43"/>
      <c r="M75" s="43"/>
      <c r="N75" s="43"/>
      <c r="O75" s="43"/>
      <c r="P75" s="43"/>
      <c r="Q75" s="43"/>
    </row>
    <row r="76" spans="1:17" ht="12">
      <c r="A76" s="43">
        <v>58</v>
      </c>
      <c r="B76" s="43" t="s">
        <v>200</v>
      </c>
      <c r="C76" s="24">
        <f>'Action Weight'!Q60</f>
        <v>58</v>
      </c>
      <c r="D76" s="24">
        <f>'Action Weight'!R60</f>
        <v>70</v>
      </c>
      <c r="E76" s="24">
        <f>'Action Weight'!S60</f>
        <v>58</v>
      </c>
      <c r="F76" s="24">
        <f>'Action Weight'!T60</f>
        <v>30</v>
      </c>
      <c r="G76" s="43">
        <v>0</v>
      </c>
      <c r="H76" s="43">
        <v>0</v>
      </c>
      <c r="I76" s="43"/>
      <c r="J76" s="43"/>
      <c r="K76" s="43"/>
      <c r="L76" s="43"/>
      <c r="M76" s="43"/>
      <c r="N76" s="43"/>
      <c r="O76" s="43"/>
      <c r="P76" s="43"/>
      <c r="Q76" s="43"/>
    </row>
    <row r="77" spans="1:17" ht="12">
      <c r="A77" s="43">
        <v>59</v>
      </c>
      <c r="B77" s="43" t="s">
        <v>201</v>
      </c>
      <c r="C77" s="24">
        <f>'Action Weight'!Q61</f>
        <v>0</v>
      </c>
      <c r="D77" s="24">
        <f>'Action Weight'!R61</f>
        <v>70</v>
      </c>
      <c r="E77" s="24">
        <f>'Action Weight'!S61</f>
        <v>0</v>
      </c>
      <c r="F77" s="24">
        <f>'Action Weight'!T61</f>
        <v>30</v>
      </c>
      <c r="G77" s="43">
        <v>0</v>
      </c>
      <c r="H77" s="43">
        <v>0</v>
      </c>
      <c r="I77" s="43"/>
      <c r="J77" s="43"/>
      <c r="K77" s="43"/>
      <c r="L77" s="43"/>
      <c r="M77" s="43"/>
      <c r="N77" s="43"/>
      <c r="O77" s="43"/>
      <c r="P77" s="43"/>
      <c r="Q77" s="43"/>
    </row>
    <row r="78" spans="1:17" ht="12">
      <c r="A78" s="43">
        <v>60</v>
      </c>
      <c r="B78" s="43" t="s">
        <v>202</v>
      </c>
      <c r="C78" s="24">
        <f>'Action Weight'!Q62</f>
        <v>58</v>
      </c>
      <c r="D78" s="24">
        <f>'Action Weight'!R62</f>
        <v>70</v>
      </c>
      <c r="E78" s="24">
        <f>'Action Weight'!S62</f>
        <v>58</v>
      </c>
      <c r="F78" s="24">
        <f>'Action Weight'!T62</f>
        <v>30</v>
      </c>
      <c r="G78" s="43">
        <v>0</v>
      </c>
      <c r="H78" s="43">
        <v>0</v>
      </c>
      <c r="I78" s="43"/>
      <c r="J78" s="43"/>
      <c r="K78" s="43"/>
      <c r="L78" s="43"/>
      <c r="M78" s="43"/>
      <c r="N78" s="43"/>
      <c r="O78" s="43"/>
      <c r="P78" s="43"/>
      <c r="Q78" s="43"/>
    </row>
    <row r="79" spans="1:17" ht="12">
      <c r="A79" s="43">
        <v>61</v>
      </c>
      <c r="B79" s="43" t="s">
        <v>192</v>
      </c>
      <c r="C79" s="24">
        <f>'Action Weight'!Q63</f>
        <v>0</v>
      </c>
      <c r="D79" s="24">
        <f>'Action Weight'!R63</f>
        <v>70</v>
      </c>
      <c r="E79" s="24">
        <f>'Action Weight'!S63</f>
        <v>0</v>
      </c>
      <c r="F79" s="24">
        <f>'Action Weight'!T63</f>
        <v>30</v>
      </c>
      <c r="G79" s="43">
        <v>0</v>
      </c>
      <c r="H79" s="43">
        <v>0</v>
      </c>
      <c r="I79" s="43"/>
      <c r="J79" s="43"/>
      <c r="K79" s="43"/>
      <c r="L79" s="43"/>
      <c r="M79" s="43"/>
      <c r="N79" s="43"/>
      <c r="O79" s="43"/>
      <c r="P79" s="43"/>
      <c r="Q79" s="43"/>
    </row>
    <row r="80" spans="1:17" ht="12">
      <c r="A80" s="43">
        <v>62</v>
      </c>
      <c r="B80" s="43" t="s">
        <v>193</v>
      </c>
      <c r="C80" s="24">
        <f>'Action Weight'!Q64</f>
        <v>58</v>
      </c>
      <c r="D80" s="24">
        <f>'Action Weight'!R64</f>
        <v>70</v>
      </c>
      <c r="E80" s="24">
        <f>'Action Weight'!S64</f>
        <v>58</v>
      </c>
      <c r="F80" s="24">
        <f>'Action Weight'!T64</f>
        <v>30</v>
      </c>
      <c r="G80" s="43">
        <v>0</v>
      </c>
      <c r="H80" s="43">
        <v>0</v>
      </c>
      <c r="I80" s="43"/>
      <c r="J80" s="43"/>
      <c r="K80" s="43"/>
      <c r="L80" s="43"/>
      <c r="M80" s="43"/>
      <c r="N80" s="43"/>
      <c r="O80" s="43"/>
      <c r="P80" s="43"/>
      <c r="Q80" s="43"/>
    </row>
    <row r="81" spans="1:17" ht="12">
      <c r="A81" s="43">
        <v>63</v>
      </c>
      <c r="B81" s="43" t="s">
        <v>194</v>
      </c>
      <c r="C81" s="24">
        <f>'Action Weight'!Q65</f>
        <v>0</v>
      </c>
      <c r="D81" s="24">
        <f>'Action Weight'!R65</f>
        <v>70</v>
      </c>
      <c r="E81" s="24">
        <f>'Action Weight'!S65</f>
        <v>0</v>
      </c>
      <c r="F81" s="24">
        <f>'Action Weight'!T65</f>
        <v>30</v>
      </c>
      <c r="G81" s="43">
        <v>0</v>
      </c>
      <c r="H81" s="43">
        <v>0</v>
      </c>
      <c r="I81" s="43"/>
      <c r="J81" s="43"/>
      <c r="K81" s="43"/>
      <c r="L81" s="43"/>
      <c r="M81" s="43"/>
      <c r="N81" s="43"/>
      <c r="O81" s="43"/>
      <c r="P81" s="43"/>
      <c r="Q81" s="43"/>
    </row>
    <row r="82" spans="1:17" ht="12">
      <c r="A82" s="43">
        <v>64</v>
      </c>
      <c r="B82" s="43" t="s">
        <v>195</v>
      </c>
      <c r="C82" s="24">
        <f>'Action Weight'!Q66</f>
        <v>0</v>
      </c>
      <c r="D82" s="24">
        <f>'Action Weight'!R66</f>
        <v>70</v>
      </c>
      <c r="E82" s="24">
        <f>'Action Weight'!S66</f>
        <v>0</v>
      </c>
      <c r="F82" s="24">
        <f>'Action Weight'!T66</f>
        <v>30</v>
      </c>
      <c r="G82" s="43">
        <v>0</v>
      </c>
      <c r="H82" s="43">
        <v>0</v>
      </c>
      <c r="I82" s="43"/>
      <c r="J82" s="43"/>
      <c r="K82" s="43"/>
      <c r="L82" s="43"/>
      <c r="M82" s="43"/>
      <c r="N82" s="43"/>
      <c r="O82" s="43"/>
      <c r="P82" s="43"/>
      <c r="Q82" s="43"/>
    </row>
    <row r="83" spans="1:17" ht="12">
      <c r="A83" s="43">
        <v>65</v>
      </c>
      <c r="B83" s="43" t="s">
        <v>196</v>
      </c>
      <c r="C83" s="24">
        <f>'Action Weight'!Q67</f>
        <v>58</v>
      </c>
      <c r="D83" s="24">
        <f>'Action Weight'!R67</f>
        <v>70</v>
      </c>
      <c r="E83" s="24">
        <f>'Action Weight'!S67</f>
        <v>58</v>
      </c>
      <c r="F83" s="24">
        <f>'Action Weight'!T67</f>
        <v>30</v>
      </c>
      <c r="G83" s="43">
        <v>0</v>
      </c>
      <c r="H83" s="43">
        <v>0</v>
      </c>
      <c r="I83" s="43"/>
      <c r="J83" s="43"/>
      <c r="K83" s="43"/>
      <c r="L83" s="43"/>
      <c r="M83" s="43"/>
      <c r="N83" s="43"/>
      <c r="O83" s="43"/>
      <c r="P83" s="43"/>
      <c r="Q83" s="43"/>
    </row>
    <row r="84" spans="1:17" ht="12">
      <c r="A84" s="43">
        <v>66</v>
      </c>
      <c r="B84" s="43" t="s">
        <v>197</v>
      </c>
      <c r="C84" s="24">
        <f>'Action Weight'!Q68</f>
        <v>0</v>
      </c>
      <c r="D84" s="24">
        <f>'Action Weight'!R68</f>
        <v>70</v>
      </c>
      <c r="E84" s="24">
        <f>'Action Weight'!S68</f>
        <v>0</v>
      </c>
      <c r="F84" s="24">
        <f>'Action Weight'!T68</f>
        <v>30</v>
      </c>
      <c r="G84" s="43">
        <v>0</v>
      </c>
      <c r="H84" s="43">
        <v>0</v>
      </c>
      <c r="I84" s="43"/>
      <c r="J84" s="43"/>
      <c r="K84" s="43"/>
      <c r="L84" s="43"/>
      <c r="M84" s="43"/>
      <c r="N84" s="43"/>
      <c r="O84" s="43"/>
      <c r="P84" s="43"/>
      <c r="Q84" s="43"/>
    </row>
    <row r="85" spans="1:17" ht="12">
      <c r="A85" s="43">
        <v>67</v>
      </c>
      <c r="B85" s="43" t="s">
        <v>198</v>
      </c>
      <c r="C85" s="24">
        <f>'Action Weight'!Q69</f>
        <v>58</v>
      </c>
      <c r="D85" s="24">
        <f>'Action Weight'!R69</f>
        <v>70</v>
      </c>
      <c r="E85" s="24">
        <f>'Action Weight'!S69</f>
        <v>58</v>
      </c>
      <c r="F85" s="24">
        <f>'Action Weight'!T69</f>
        <v>30</v>
      </c>
      <c r="G85" s="43">
        <v>0</v>
      </c>
      <c r="H85" s="43">
        <v>0</v>
      </c>
      <c r="I85" s="43"/>
      <c r="J85" s="43"/>
      <c r="K85" s="43"/>
      <c r="L85" s="43"/>
      <c r="M85" s="43"/>
      <c r="N85" s="43"/>
      <c r="O85" s="43"/>
      <c r="P85" s="43"/>
      <c r="Q85" s="43"/>
    </row>
    <row r="86" spans="1:17" ht="12">
      <c r="A86" s="43">
        <v>68</v>
      </c>
      <c r="B86" s="43" t="s">
        <v>199</v>
      </c>
      <c r="C86" s="24">
        <f>'Action Weight'!Q70</f>
        <v>0</v>
      </c>
      <c r="D86" s="24">
        <f>'Action Weight'!R70</f>
        <v>70</v>
      </c>
      <c r="E86" s="24">
        <f>'Action Weight'!S70</f>
        <v>0</v>
      </c>
      <c r="F86" s="24">
        <f>'Action Weight'!T70</f>
        <v>30</v>
      </c>
      <c r="G86" s="43">
        <v>0</v>
      </c>
      <c r="H86" s="43">
        <v>0</v>
      </c>
      <c r="I86" s="43"/>
      <c r="J86" s="43"/>
      <c r="K86" s="43"/>
      <c r="L86" s="43"/>
      <c r="M86" s="43"/>
      <c r="N86" s="43"/>
      <c r="O86" s="43"/>
      <c r="P86" s="43"/>
      <c r="Q86" s="43"/>
    </row>
    <row r="87" spans="1:17" ht="12">
      <c r="A87" s="43">
        <v>69</v>
      </c>
      <c r="B87" s="43" t="s">
        <v>93</v>
      </c>
      <c r="C87" s="24">
        <f>'Action Weight'!Q71</f>
        <v>0</v>
      </c>
      <c r="D87" s="24">
        <f>'Action Weight'!R71</f>
        <v>70</v>
      </c>
      <c r="E87" s="24">
        <f>'Action Weight'!S71</f>
        <v>0</v>
      </c>
      <c r="F87" s="24">
        <f>'Action Weight'!T71</f>
        <v>30</v>
      </c>
      <c r="G87" s="43">
        <v>0</v>
      </c>
      <c r="H87" s="43">
        <v>0</v>
      </c>
      <c r="I87" s="43"/>
      <c r="J87" s="43"/>
      <c r="K87" s="43"/>
      <c r="L87" s="43"/>
      <c r="M87" s="43"/>
      <c r="N87" s="43"/>
      <c r="O87" s="43"/>
      <c r="P87" s="43"/>
      <c r="Q87" s="43"/>
    </row>
    <row r="88" spans="1:17" ht="12">
      <c r="A88" s="43">
        <v>70</v>
      </c>
      <c r="B88" s="43" t="s">
        <v>200</v>
      </c>
      <c r="C88" s="24">
        <f>'Action Weight'!Q72</f>
        <v>58</v>
      </c>
      <c r="D88" s="24">
        <f>'Action Weight'!R72</f>
        <v>70</v>
      </c>
      <c r="E88" s="24">
        <f>'Action Weight'!S72</f>
        <v>58</v>
      </c>
      <c r="F88" s="24">
        <f>'Action Weight'!T72</f>
        <v>30</v>
      </c>
      <c r="G88" s="43">
        <v>0</v>
      </c>
      <c r="H88" s="43">
        <v>0</v>
      </c>
      <c r="I88" s="43"/>
      <c r="J88" s="43"/>
      <c r="K88" s="43"/>
      <c r="L88" s="43"/>
      <c r="M88" s="43"/>
      <c r="N88" s="43"/>
      <c r="O88" s="43"/>
      <c r="P88" s="43"/>
      <c r="Q88" s="43"/>
    </row>
    <row r="89" spans="1:17" ht="12">
      <c r="A89" s="43">
        <v>71</v>
      </c>
      <c r="B89" s="43" t="s">
        <v>201</v>
      </c>
      <c r="C89" s="24">
        <f>'Action Weight'!Q73</f>
        <v>0</v>
      </c>
      <c r="D89" s="24">
        <f>'Action Weight'!R73</f>
        <v>70</v>
      </c>
      <c r="E89" s="24">
        <f>'Action Weight'!S73</f>
        <v>0</v>
      </c>
      <c r="F89" s="24">
        <f>'Action Weight'!T73</f>
        <v>30</v>
      </c>
      <c r="G89" s="43">
        <v>0</v>
      </c>
      <c r="H89" s="43">
        <v>0</v>
      </c>
      <c r="I89" s="43"/>
      <c r="J89" s="43"/>
      <c r="K89" s="43"/>
      <c r="L89" s="43"/>
      <c r="M89" s="43"/>
      <c r="N89" s="43"/>
      <c r="O89" s="43"/>
      <c r="P89" s="43"/>
      <c r="Q89" s="43"/>
    </row>
    <row r="90" spans="1:17" ht="12">
      <c r="A90" s="43">
        <v>72</v>
      </c>
      <c r="B90" s="43" t="s">
        <v>202</v>
      </c>
      <c r="C90" s="24">
        <f>'Action Weight'!Q74</f>
        <v>58</v>
      </c>
      <c r="D90" s="24">
        <f>'Action Weight'!R74</f>
        <v>70</v>
      </c>
      <c r="E90" s="24">
        <f>'Action Weight'!S74</f>
        <v>58</v>
      </c>
      <c r="F90" s="24">
        <f>'Action Weight'!T74</f>
        <v>30</v>
      </c>
      <c r="G90" s="43">
        <v>0</v>
      </c>
      <c r="H90" s="43">
        <v>0</v>
      </c>
      <c r="I90" s="43"/>
      <c r="J90" s="43"/>
      <c r="K90" s="43"/>
      <c r="L90" s="43"/>
      <c r="M90" s="43"/>
      <c r="N90" s="43"/>
      <c r="O90" s="43"/>
      <c r="P90" s="43"/>
      <c r="Q90" s="43"/>
    </row>
    <row r="91" spans="1:17" ht="12">
      <c r="A91" s="43">
        <v>73</v>
      </c>
      <c r="B91" s="43" t="s">
        <v>192</v>
      </c>
      <c r="C91" s="24">
        <f>'Action Weight'!Q75</f>
        <v>0</v>
      </c>
      <c r="D91" s="24">
        <f>'Action Weight'!R75</f>
        <v>70</v>
      </c>
      <c r="E91" s="24">
        <f>'Action Weight'!S75</f>
        <v>0</v>
      </c>
      <c r="F91" s="24">
        <f>'Action Weight'!T75</f>
        <v>30</v>
      </c>
      <c r="G91" s="43">
        <v>0</v>
      </c>
      <c r="H91" s="43">
        <v>0</v>
      </c>
      <c r="I91" s="43"/>
      <c r="J91" s="43"/>
      <c r="K91" s="43"/>
      <c r="L91" s="43"/>
      <c r="M91" s="43"/>
      <c r="N91" s="43"/>
      <c r="O91" s="43"/>
      <c r="P91" s="43"/>
      <c r="Q91" s="43"/>
    </row>
    <row r="92" spans="1:17" ht="12">
      <c r="A92" s="43">
        <v>74</v>
      </c>
      <c r="B92" s="43" t="s">
        <v>193</v>
      </c>
      <c r="C92" s="24">
        <f>'Action Weight'!Q76</f>
        <v>58</v>
      </c>
      <c r="D92" s="24">
        <f>'Action Weight'!R76</f>
        <v>70</v>
      </c>
      <c r="E92" s="24">
        <f>'Action Weight'!S76</f>
        <v>58</v>
      </c>
      <c r="F92" s="24">
        <f>'Action Weight'!T76</f>
        <v>30</v>
      </c>
      <c r="G92" s="43">
        <v>0</v>
      </c>
      <c r="H92" s="43">
        <v>0</v>
      </c>
      <c r="I92" s="43"/>
      <c r="J92" s="43"/>
      <c r="K92" s="43"/>
      <c r="L92" s="43"/>
      <c r="M92" s="43"/>
      <c r="N92" s="43"/>
      <c r="O92" s="43"/>
      <c r="P92" s="43"/>
      <c r="Q92" s="43"/>
    </row>
    <row r="93" spans="1:17" ht="12">
      <c r="A93" s="43">
        <v>75</v>
      </c>
      <c r="B93" s="43" t="s">
        <v>194</v>
      </c>
      <c r="C93" s="24">
        <f>'Action Weight'!Q77</f>
        <v>0</v>
      </c>
      <c r="D93" s="24">
        <f>'Action Weight'!R77</f>
        <v>70</v>
      </c>
      <c r="E93" s="24">
        <f>'Action Weight'!S77</f>
        <v>0</v>
      </c>
      <c r="F93" s="24">
        <f>'Action Weight'!T77</f>
        <v>30</v>
      </c>
      <c r="G93" s="43">
        <v>0</v>
      </c>
      <c r="H93" s="43">
        <v>0</v>
      </c>
      <c r="I93" s="43"/>
      <c r="J93" s="43"/>
      <c r="K93" s="43"/>
      <c r="L93" s="43"/>
      <c r="M93" s="43"/>
      <c r="N93" s="43"/>
      <c r="O93" s="43"/>
      <c r="P93" s="43"/>
      <c r="Q93" s="43"/>
    </row>
    <row r="94" spans="1:17" ht="12">
      <c r="A94" s="43">
        <v>76</v>
      </c>
      <c r="B94" s="43" t="s">
        <v>195</v>
      </c>
      <c r="C94" s="24">
        <f>'Action Weight'!Q78</f>
        <v>0</v>
      </c>
      <c r="D94" s="24">
        <f>'Action Weight'!R78</f>
        <v>70</v>
      </c>
      <c r="E94" s="24">
        <f>'Action Weight'!S78</f>
        <v>0</v>
      </c>
      <c r="F94" s="24">
        <f>'Action Weight'!T78</f>
        <v>30</v>
      </c>
      <c r="G94" s="43">
        <v>0</v>
      </c>
      <c r="H94" s="43">
        <v>0</v>
      </c>
      <c r="I94" s="43"/>
      <c r="J94" s="43"/>
      <c r="K94" s="43"/>
      <c r="L94" s="43"/>
      <c r="M94" s="43"/>
      <c r="N94" s="43"/>
      <c r="O94" s="43"/>
      <c r="P94" s="43"/>
      <c r="Q94" s="43"/>
    </row>
    <row r="95" spans="1:17" ht="12">
      <c r="A95" s="43">
        <v>77</v>
      </c>
      <c r="B95" s="43" t="s">
        <v>196</v>
      </c>
      <c r="C95" s="24">
        <f>'Action Weight'!Q79</f>
        <v>58</v>
      </c>
      <c r="D95" s="24">
        <f>'Action Weight'!R79</f>
        <v>70</v>
      </c>
      <c r="E95" s="24">
        <f>'Action Weight'!S79</f>
        <v>58</v>
      </c>
      <c r="F95" s="24">
        <f>'Action Weight'!T79</f>
        <v>30</v>
      </c>
      <c r="G95" s="43">
        <v>0</v>
      </c>
      <c r="H95" s="43">
        <v>0</v>
      </c>
      <c r="I95" s="43"/>
      <c r="J95" s="43"/>
      <c r="K95" s="43"/>
      <c r="L95" s="43"/>
      <c r="M95" s="43"/>
      <c r="N95" s="43"/>
      <c r="O95" s="43"/>
      <c r="P95" s="43"/>
      <c r="Q95" s="43"/>
    </row>
    <row r="96" spans="1:17" ht="12">
      <c r="A96" s="43">
        <v>78</v>
      </c>
      <c r="B96" s="43" t="s">
        <v>197</v>
      </c>
      <c r="C96" s="24">
        <f>'Action Weight'!Q80</f>
        <v>0</v>
      </c>
      <c r="D96" s="24">
        <f>'Action Weight'!R80</f>
        <v>70</v>
      </c>
      <c r="E96" s="24">
        <f>'Action Weight'!S80</f>
        <v>0</v>
      </c>
      <c r="F96" s="24">
        <f>'Action Weight'!T80</f>
        <v>30</v>
      </c>
      <c r="G96" s="43">
        <v>0</v>
      </c>
      <c r="H96" s="43">
        <v>0</v>
      </c>
      <c r="I96" s="43"/>
      <c r="J96" s="43"/>
      <c r="K96" s="43"/>
      <c r="L96" s="43"/>
      <c r="M96" s="43"/>
      <c r="N96" s="43"/>
      <c r="O96" s="43"/>
      <c r="P96" s="43"/>
      <c r="Q96" s="43"/>
    </row>
    <row r="97" spans="1:17" ht="12">
      <c r="A97" s="43">
        <v>79</v>
      </c>
      <c r="B97" s="43" t="s">
        <v>198</v>
      </c>
      <c r="C97" s="24">
        <f>'Action Weight'!Q81</f>
        <v>58</v>
      </c>
      <c r="D97" s="24">
        <f>'Action Weight'!R81</f>
        <v>70</v>
      </c>
      <c r="E97" s="24">
        <f>'Action Weight'!S81</f>
        <v>58</v>
      </c>
      <c r="F97" s="24">
        <f>'Action Weight'!T81</f>
        <v>30</v>
      </c>
      <c r="G97" s="43">
        <v>0</v>
      </c>
      <c r="H97" s="43">
        <v>0</v>
      </c>
      <c r="I97" s="43"/>
      <c r="J97" s="43"/>
      <c r="K97" s="43"/>
      <c r="L97" s="43"/>
      <c r="M97" s="43"/>
      <c r="N97" s="43"/>
      <c r="O97" s="43"/>
      <c r="P97" s="43"/>
      <c r="Q97" s="43"/>
    </row>
    <row r="98" spans="1:17" ht="12">
      <c r="A98" s="43">
        <v>80</v>
      </c>
      <c r="B98" s="43" t="s">
        <v>199</v>
      </c>
      <c r="C98" s="24">
        <f>'Action Weight'!Q82</f>
        <v>0</v>
      </c>
      <c r="D98" s="24">
        <f>'Action Weight'!R82</f>
        <v>70</v>
      </c>
      <c r="E98" s="24">
        <f>'Action Weight'!S82</f>
        <v>0</v>
      </c>
      <c r="F98" s="24">
        <f>'Action Weight'!T82</f>
        <v>30</v>
      </c>
      <c r="G98" s="43">
        <v>0</v>
      </c>
      <c r="H98" s="43">
        <v>0</v>
      </c>
      <c r="I98" s="43"/>
      <c r="J98" s="43"/>
      <c r="K98" s="43"/>
      <c r="L98" s="43"/>
      <c r="M98" s="43"/>
      <c r="N98" s="43"/>
      <c r="O98" s="43"/>
      <c r="P98" s="43"/>
      <c r="Q98" s="43"/>
    </row>
    <row r="99" spans="1:17" ht="12">
      <c r="A99" s="43">
        <v>81</v>
      </c>
      <c r="B99" s="43" t="s">
        <v>93</v>
      </c>
      <c r="C99" s="24">
        <f>'Action Weight'!Q83</f>
        <v>0</v>
      </c>
      <c r="D99" s="24">
        <f>'Action Weight'!R83</f>
        <v>70</v>
      </c>
      <c r="E99" s="24">
        <f>'Action Weight'!S83</f>
        <v>0</v>
      </c>
      <c r="F99" s="24">
        <f>'Action Weight'!T83</f>
        <v>30</v>
      </c>
      <c r="G99" s="43">
        <v>0</v>
      </c>
      <c r="H99" s="43">
        <v>0</v>
      </c>
      <c r="I99" s="43"/>
      <c r="J99" s="43"/>
      <c r="K99" s="43"/>
      <c r="L99" s="43"/>
      <c r="M99" s="43"/>
      <c r="N99" s="43"/>
      <c r="O99" s="43"/>
      <c r="P99" s="43"/>
      <c r="Q99" s="43"/>
    </row>
    <row r="100" spans="1:17" ht="12">
      <c r="A100" s="43">
        <v>82</v>
      </c>
      <c r="B100" s="43" t="s">
        <v>200</v>
      </c>
      <c r="C100" s="24">
        <f>'Action Weight'!Q84</f>
        <v>58</v>
      </c>
      <c r="D100" s="24">
        <f>'Action Weight'!R84</f>
        <v>70</v>
      </c>
      <c r="E100" s="24">
        <f>'Action Weight'!S84</f>
        <v>58</v>
      </c>
      <c r="F100" s="24">
        <f>'Action Weight'!T84</f>
        <v>30</v>
      </c>
      <c r="G100" s="43">
        <v>0</v>
      </c>
      <c r="H100" s="43">
        <v>0</v>
      </c>
      <c r="I100" s="43"/>
      <c r="J100" s="43"/>
      <c r="K100" s="43"/>
      <c r="L100" s="43"/>
      <c r="M100" s="43"/>
      <c r="N100" s="43"/>
      <c r="O100" s="43"/>
      <c r="P100" s="43"/>
      <c r="Q100" s="43"/>
    </row>
    <row r="101" spans="1:17" ht="12">
      <c r="A101" s="43">
        <v>83</v>
      </c>
      <c r="B101" s="43" t="s">
        <v>201</v>
      </c>
      <c r="C101" s="24">
        <f>'Action Weight'!Q85</f>
        <v>0</v>
      </c>
      <c r="D101" s="24">
        <f>'Action Weight'!R85</f>
        <v>70</v>
      </c>
      <c r="E101" s="24">
        <f>'Action Weight'!S85</f>
        <v>0</v>
      </c>
      <c r="F101" s="24">
        <f>'Action Weight'!T85</f>
        <v>30</v>
      </c>
      <c r="G101" s="43">
        <v>0</v>
      </c>
      <c r="H101" s="43">
        <v>0</v>
      </c>
      <c r="I101" s="43"/>
      <c r="J101" s="43"/>
      <c r="K101" s="43"/>
      <c r="L101" s="43"/>
      <c r="M101" s="43"/>
      <c r="N101" s="43"/>
      <c r="O101" s="43"/>
      <c r="P101" s="43"/>
      <c r="Q101" s="43"/>
    </row>
    <row r="102" spans="1:17" ht="12">
      <c r="A102" s="43">
        <v>84</v>
      </c>
      <c r="B102" s="43" t="s">
        <v>202</v>
      </c>
      <c r="C102" s="24">
        <f>'Action Weight'!Q86</f>
        <v>58</v>
      </c>
      <c r="D102" s="24">
        <f>'Action Weight'!R86</f>
        <v>70</v>
      </c>
      <c r="E102" s="24">
        <f>'Action Weight'!S86</f>
        <v>58</v>
      </c>
      <c r="F102" s="24">
        <f>'Action Weight'!T86</f>
        <v>30</v>
      </c>
      <c r="G102" s="43">
        <v>0</v>
      </c>
      <c r="H102" s="43">
        <v>0</v>
      </c>
      <c r="I102" s="43"/>
      <c r="J102" s="43"/>
      <c r="K102" s="43"/>
      <c r="L102" s="43"/>
      <c r="M102" s="43"/>
      <c r="N102" s="43"/>
      <c r="O102" s="43"/>
      <c r="P102" s="43"/>
      <c r="Q102" s="43"/>
    </row>
    <row r="103" spans="1:17" ht="12">
      <c r="A103" s="43">
        <v>85</v>
      </c>
      <c r="B103" s="43" t="s">
        <v>192</v>
      </c>
      <c r="C103" s="24">
        <f>'Action Weight'!Q87</f>
        <v>0</v>
      </c>
      <c r="D103" s="24">
        <f>'Action Weight'!R87</f>
        <v>70</v>
      </c>
      <c r="E103" s="24">
        <f>'Action Weight'!S87</f>
        <v>0</v>
      </c>
      <c r="F103" s="24">
        <f>'Action Weight'!T87</f>
        <v>30</v>
      </c>
      <c r="G103" s="43">
        <v>0</v>
      </c>
      <c r="H103" s="43">
        <v>0</v>
      </c>
      <c r="I103" s="43"/>
      <c r="J103" s="43"/>
      <c r="K103" s="43"/>
      <c r="L103" s="43"/>
      <c r="M103" s="43"/>
      <c r="N103" s="43"/>
      <c r="O103" s="43"/>
      <c r="P103" s="43"/>
      <c r="Q103" s="43"/>
    </row>
    <row r="104" spans="1:17" ht="12">
      <c r="A104" s="43">
        <v>86</v>
      </c>
      <c r="B104" s="43" t="s">
        <v>193</v>
      </c>
      <c r="C104" s="24">
        <f>'Action Weight'!Q88</f>
        <v>58</v>
      </c>
      <c r="D104" s="24">
        <f>'Action Weight'!R88</f>
        <v>70</v>
      </c>
      <c r="E104" s="24">
        <f>'Action Weight'!S88</f>
        <v>58</v>
      </c>
      <c r="F104" s="24">
        <f>'Action Weight'!T88</f>
        <v>30</v>
      </c>
      <c r="G104" s="43">
        <v>0</v>
      </c>
      <c r="H104" s="43">
        <v>0</v>
      </c>
      <c r="I104" s="43"/>
      <c r="J104" s="43"/>
      <c r="K104" s="43"/>
      <c r="L104" s="43"/>
      <c r="M104" s="43"/>
      <c r="N104" s="43"/>
      <c r="O104" s="43"/>
      <c r="P104" s="43"/>
      <c r="Q104" s="43"/>
    </row>
    <row r="105" spans="1:17" ht="12">
      <c r="A105" s="43">
        <v>87</v>
      </c>
      <c r="B105" s="43" t="s">
        <v>194</v>
      </c>
      <c r="C105" s="24">
        <f>'Action Weight'!Q89</f>
        <v>0</v>
      </c>
      <c r="D105" s="24">
        <f>'Action Weight'!R89</f>
        <v>70</v>
      </c>
      <c r="E105" s="24">
        <f>'Action Weight'!S89</f>
        <v>0</v>
      </c>
      <c r="F105" s="24">
        <f>'Action Weight'!T89</f>
        <v>30</v>
      </c>
      <c r="G105" s="43">
        <v>0</v>
      </c>
      <c r="H105" s="43">
        <v>0</v>
      </c>
      <c r="I105" s="43"/>
      <c r="J105" s="43"/>
      <c r="K105" s="43"/>
      <c r="L105" s="43"/>
      <c r="M105" s="43"/>
      <c r="N105" s="43"/>
      <c r="O105" s="43"/>
      <c r="P105" s="43"/>
      <c r="Q105" s="43"/>
    </row>
    <row r="106" spans="1:17" ht="12">
      <c r="A106" s="43">
        <v>88</v>
      </c>
      <c r="B106" s="43" t="s">
        <v>195</v>
      </c>
      <c r="C106" s="24">
        <f>'Action Weight'!Q90</f>
        <v>0</v>
      </c>
      <c r="D106" s="24">
        <f>'Action Weight'!R90</f>
        <v>70</v>
      </c>
      <c r="E106" s="24">
        <f>'Action Weight'!S90</f>
        <v>0</v>
      </c>
      <c r="F106" s="24">
        <f>'Action Weight'!T90</f>
        <v>30</v>
      </c>
      <c r="G106" s="43">
        <v>0</v>
      </c>
      <c r="H106" s="43">
        <v>0</v>
      </c>
      <c r="I106" s="43"/>
      <c r="J106" s="43"/>
      <c r="K106" s="43"/>
      <c r="L106" s="43"/>
      <c r="M106" s="43"/>
      <c r="N106" s="43"/>
      <c r="O106" s="43"/>
      <c r="P106" s="43"/>
      <c r="Q106" s="43"/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9"/>
  <sheetViews>
    <sheetView tabSelected="1" workbookViewId="0" topLeftCell="A1">
      <selection activeCell="V2" sqref="V2"/>
    </sheetView>
  </sheetViews>
  <sheetFormatPr defaultColWidth="8.8515625" defaultRowHeight="12.75"/>
  <cols>
    <col min="1" max="9" width="8.8515625" style="0" customWidth="1"/>
    <col min="10" max="10" width="12.421875" style="0" customWidth="1"/>
    <col min="11" max="14" width="8.8515625" style="0" customWidth="1"/>
    <col min="15" max="15" width="13.7109375" style="0" customWidth="1"/>
  </cols>
  <sheetData>
    <row r="1" spans="1:22" ht="12">
      <c r="A1" t="s">
        <v>163</v>
      </c>
      <c r="B1" t="s">
        <v>164</v>
      </c>
      <c r="C1" t="s">
        <v>187</v>
      </c>
      <c r="D1" t="s">
        <v>186</v>
      </c>
      <c r="E1" t="s">
        <v>13</v>
      </c>
      <c r="F1" t="s">
        <v>14</v>
      </c>
      <c r="G1" t="s">
        <v>15</v>
      </c>
      <c r="H1" t="s">
        <v>16</v>
      </c>
      <c r="I1" s="43" t="s">
        <v>41</v>
      </c>
      <c r="J1" t="s">
        <v>17</v>
      </c>
      <c r="K1" t="s">
        <v>18</v>
      </c>
      <c r="L1" t="s">
        <v>19</v>
      </c>
      <c r="M1" t="s">
        <v>20</v>
      </c>
      <c r="N1" t="s">
        <v>21</v>
      </c>
      <c r="O1" t="s">
        <v>22</v>
      </c>
      <c r="P1" s="43" t="s">
        <v>273</v>
      </c>
      <c r="Q1" s="43" t="s">
        <v>52</v>
      </c>
      <c r="S1">
        <f>B2/A2</f>
        <v>1</v>
      </c>
      <c r="U1" s="43" t="s">
        <v>274</v>
      </c>
      <c r="V1">
        <v>1</v>
      </c>
    </row>
    <row r="2" spans="1:19" ht="12">
      <c r="A2">
        <v>1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f>(B2/A2)*(C2/D2)*(F2/E2)*(H2/G2)</f>
        <v>1</v>
      </c>
      <c r="K2">
        <f>1/J2</f>
        <v>1</v>
      </c>
      <c r="L2">
        <f>M2*K2</f>
        <v>0</v>
      </c>
      <c r="M2">
        <v>0</v>
      </c>
      <c r="Q2" s="43" t="s">
        <v>53</v>
      </c>
      <c r="S2">
        <f>F2/E2</f>
        <v>1</v>
      </c>
    </row>
    <row r="3" spans="10:19" ht="12">
      <c r="J3">
        <f>A2/B2</f>
        <v>1</v>
      </c>
      <c r="Q3" s="43" t="s">
        <v>54</v>
      </c>
      <c r="S3">
        <f>H2/G2</f>
        <v>1</v>
      </c>
    </row>
    <row r="4" spans="10:19" ht="12">
      <c r="J4">
        <f>C2/D2</f>
        <v>1</v>
      </c>
      <c r="Q4" s="43" t="s">
        <v>55</v>
      </c>
      <c r="S4">
        <f>F2/E2</f>
        <v>1</v>
      </c>
    </row>
    <row r="5" spans="10:19" ht="12">
      <c r="J5">
        <f>F2/E2</f>
        <v>1</v>
      </c>
      <c r="Q5" s="43" t="s">
        <v>56</v>
      </c>
      <c r="S5">
        <f>S1*S2*S3*S4</f>
        <v>1</v>
      </c>
    </row>
    <row r="6" ht="12">
      <c r="J6">
        <f>H2/G2</f>
        <v>1</v>
      </c>
    </row>
    <row r="8" ht="12.75">
      <c r="Y8" s="43" t="s">
        <v>29</v>
      </c>
    </row>
    <row r="22" ht="12.75">
      <c r="AA22" t="s">
        <v>188</v>
      </c>
    </row>
    <row r="23" ht="12.75">
      <c r="AA23" t="s">
        <v>189</v>
      </c>
    </row>
    <row r="24" ht="12.75">
      <c r="AA24" t="s">
        <v>12</v>
      </c>
    </row>
    <row r="66" ht="27.75">
      <c r="B66" s="44" t="s">
        <v>30</v>
      </c>
    </row>
    <row r="67" spans="2:11" ht="12">
      <c r="B67" s="43"/>
      <c r="K67" s="43" t="s">
        <v>49</v>
      </c>
    </row>
    <row r="68" spans="2:11" ht="12">
      <c r="B68" s="43" t="s">
        <v>31</v>
      </c>
      <c r="C68" s="43" t="s">
        <v>42</v>
      </c>
      <c r="K68">
        <f>A2</f>
        <v>1</v>
      </c>
    </row>
    <row r="69" spans="2:11" ht="12">
      <c r="B69" s="43" t="s">
        <v>32</v>
      </c>
      <c r="C69" s="43" t="s">
        <v>43</v>
      </c>
      <c r="K69">
        <f>B2</f>
        <v>1</v>
      </c>
    </row>
    <row r="70" spans="2:11" ht="12">
      <c r="B70" s="43" t="s">
        <v>33</v>
      </c>
      <c r="C70" s="43" t="s">
        <v>44</v>
      </c>
      <c r="K70">
        <f>E2</f>
        <v>1</v>
      </c>
    </row>
    <row r="71" spans="2:11" ht="12">
      <c r="B71" s="43" t="s">
        <v>34</v>
      </c>
      <c r="C71" s="43" t="s">
        <v>45</v>
      </c>
      <c r="K71">
        <f>F2</f>
        <v>1</v>
      </c>
    </row>
    <row r="72" spans="2:15" ht="12.75">
      <c r="B72" s="43" t="s">
        <v>35</v>
      </c>
      <c r="C72" s="45" t="s">
        <v>48</v>
      </c>
      <c r="K72" s="43" t="s">
        <v>50</v>
      </c>
      <c r="L72" s="43" t="s">
        <v>57</v>
      </c>
      <c r="O72">
        <f>SQRT((K78+(K77/2)*K78+(K77/2))+(K79*K79))</f>
        <v>18.520259177452136</v>
      </c>
    </row>
    <row r="73" spans="2:11" ht="12">
      <c r="B73" s="43" t="s">
        <v>36</v>
      </c>
      <c r="C73" s="43" t="s">
        <v>39</v>
      </c>
      <c r="K73">
        <f>H2</f>
        <v>1</v>
      </c>
    </row>
    <row r="74" spans="2:11" ht="12.75">
      <c r="B74" s="43" t="s">
        <v>37</v>
      </c>
      <c r="C74" s="45" t="s">
        <v>51</v>
      </c>
      <c r="K74">
        <f>C2</f>
        <v>1</v>
      </c>
    </row>
    <row r="75" spans="2:11" ht="12.75">
      <c r="B75" s="43" t="s">
        <v>38</v>
      </c>
      <c r="C75" s="45" t="s">
        <v>51</v>
      </c>
      <c r="K75">
        <f>D2</f>
        <v>1</v>
      </c>
    </row>
    <row r="76" spans="2:3" ht="12">
      <c r="B76" s="43" t="s">
        <v>40</v>
      </c>
      <c r="C76" s="43" t="s">
        <v>46</v>
      </c>
    </row>
    <row r="77" spans="3:16" ht="12">
      <c r="C77" s="43" t="s">
        <v>47</v>
      </c>
      <c r="K77">
        <v>8</v>
      </c>
      <c r="L77" s="43" t="s">
        <v>58</v>
      </c>
      <c r="O77">
        <v>8</v>
      </c>
      <c r="P77" s="43" t="s">
        <v>28</v>
      </c>
    </row>
    <row r="78" spans="3:16" ht="12">
      <c r="C78" s="43" t="s">
        <v>59</v>
      </c>
      <c r="K78">
        <v>10</v>
      </c>
      <c r="L78" s="43" t="s">
        <v>58</v>
      </c>
      <c r="O78">
        <v>10</v>
      </c>
      <c r="P78" s="43" t="s">
        <v>28</v>
      </c>
    </row>
    <row r="79" spans="3:15" ht="12">
      <c r="C79" s="43" t="s">
        <v>60</v>
      </c>
      <c r="K79">
        <v>17</v>
      </c>
      <c r="L79" s="43" t="s">
        <v>58</v>
      </c>
      <c r="O79" t="e">
        <f>SQRT(((G2)*(G2))-(12*12))</f>
        <v>#NUM!</v>
      </c>
    </row>
  </sheetData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89"/>
  <sheetViews>
    <sheetView workbookViewId="0" topLeftCell="A2">
      <selection activeCell="AA6" sqref="AA6"/>
    </sheetView>
  </sheetViews>
  <sheetFormatPr defaultColWidth="8.8515625" defaultRowHeight="12.75"/>
  <cols>
    <col min="1" max="3" width="8.8515625" style="0" customWidth="1"/>
    <col min="4" max="4" width="16.28125" style="0" customWidth="1"/>
    <col min="5" max="6" width="8.8515625" style="0" customWidth="1"/>
    <col min="7" max="7" width="8.8515625" style="46" customWidth="1"/>
    <col min="8" max="8" width="8.8515625" style="0" customWidth="1"/>
    <col min="9" max="9" width="8.8515625" style="46" customWidth="1"/>
    <col min="10" max="28" width="8.8515625" style="0" customWidth="1"/>
    <col min="29" max="29" width="11.421875" style="0" customWidth="1"/>
    <col min="30" max="37" width="8.8515625" style="0" customWidth="1"/>
    <col min="38" max="39" width="8.8515625" style="51" customWidth="1"/>
    <col min="40" max="41" width="8.8515625" style="53" customWidth="1"/>
  </cols>
  <sheetData>
    <row r="1" spans="1:44" ht="12">
      <c r="A1" s="49" t="s">
        <v>23</v>
      </c>
      <c r="B1" s="55" t="s">
        <v>266</v>
      </c>
      <c r="C1" s="56"/>
      <c r="D1" s="56"/>
      <c r="E1" s="56"/>
      <c r="F1" s="1"/>
      <c r="G1" s="50" t="s">
        <v>275</v>
      </c>
      <c r="H1" s="1"/>
      <c r="I1" s="50"/>
      <c r="J1" s="1"/>
      <c r="K1" s="1"/>
      <c r="L1" s="1" t="s">
        <v>278</v>
      </c>
      <c r="M1" s="1"/>
      <c r="N1" s="1"/>
      <c r="O1" s="1"/>
      <c r="P1" s="1" t="s">
        <v>102</v>
      </c>
      <c r="Q1" s="1" t="s">
        <v>284</v>
      </c>
      <c r="R1" s="1"/>
      <c r="S1" s="1" t="s">
        <v>285</v>
      </c>
      <c r="T1" s="1"/>
      <c r="U1" s="1"/>
      <c r="V1" s="1" t="s">
        <v>90</v>
      </c>
      <c r="W1" s="1"/>
      <c r="X1" s="1"/>
      <c r="Y1" s="1"/>
      <c r="Z1" s="1"/>
      <c r="AA1" s="1" t="s">
        <v>219</v>
      </c>
      <c r="AB1" s="26" t="s">
        <v>98</v>
      </c>
      <c r="AC1" s="26">
        <f>AVERAGE(N2,N5)</f>
        <v>250</v>
      </c>
      <c r="AE1" s="1" t="s">
        <v>220</v>
      </c>
      <c r="AF1" s="1"/>
      <c r="AG1" s="1"/>
      <c r="AH1" s="1"/>
      <c r="AI1" s="1"/>
      <c r="AJ1" s="1"/>
      <c r="AK1" s="1"/>
      <c r="AL1" s="51" t="s">
        <v>209</v>
      </c>
      <c r="AQ1" s="26" t="s">
        <v>212</v>
      </c>
      <c r="AR1" s="26">
        <f>('WeightBench IMPORT (.txt)'!A11+'WeightBench IMPORT (.txt)'!B11)/2</f>
        <v>247.5</v>
      </c>
    </row>
    <row r="2" spans="1:44" ht="12">
      <c r="A2" s="49" t="s">
        <v>24</v>
      </c>
      <c r="B2" s="49" t="s">
        <v>25</v>
      </c>
      <c r="C2" s="49" t="s">
        <v>26</v>
      </c>
      <c r="D2" s="49" t="s">
        <v>27</v>
      </c>
      <c r="E2" s="49" t="s">
        <v>229</v>
      </c>
      <c r="F2" s="1"/>
      <c r="G2" s="50" t="s">
        <v>276</v>
      </c>
      <c r="H2" s="1" t="s">
        <v>101</v>
      </c>
      <c r="I2" s="50" t="s">
        <v>277</v>
      </c>
      <c r="J2" s="1" t="s">
        <v>101</v>
      </c>
      <c r="K2" s="1"/>
      <c r="L2" s="1" t="s">
        <v>279</v>
      </c>
      <c r="M2" s="1" t="s">
        <v>280</v>
      </c>
      <c r="N2" s="1">
        <v>250</v>
      </c>
      <c r="O2" s="1"/>
      <c r="P2" s="1"/>
      <c r="Q2" s="1" t="s">
        <v>97</v>
      </c>
      <c r="R2" s="1" t="s">
        <v>286</v>
      </c>
      <c r="S2" s="1" t="s">
        <v>287</v>
      </c>
      <c r="T2" s="1" t="s">
        <v>288</v>
      </c>
      <c r="U2" s="1"/>
      <c r="V2" s="1" t="s">
        <v>91</v>
      </c>
      <c r="W2" s="1" t="s">
        <v>92</v>
      </c>
      <c r="X2" s="1" t="s">
        <v>95</v>
      </c>
      <c r="Y2" s="1" t="s">
        <v>94</v>
      </c>
      <c r="Z2" s="1" t="s">
        <v>97</v>
      </c>
      <c r="AA2" s="1" t="s">
        <v>219</v>
      </c>
      <c r="AB2" s="26" t="s">
        <v>99</v>
      </c>
      <c r="AC2" s="26">
        <f>AVERAGE(N3,N6)</f>
        <v>267</v>
      </c>
      <c r="AE2" s="1" t="s">
        <v>206</v>
      </c>
      <c r="AF2" s="1" t="s">
        <v>203</v>
      </c>
      <c r="AG2" s="1" t="s">
        <v>204</v>
      </c>
      <c r="AH2" s="1" t="s">
        <v>205</v>
      </c>
      <c r="AI2" s="1" t="s">
        <v>204</v>
      </c>
      <c r="AJ2" s="1" t="s">
        <v>207</v>
      </c>
      <c r="AK2" s="1" t="s">
        <v>208</v>
      </c>
      <c r="AL2" s="51" t="s">
        <v>214</v>
      </c>
      <c r="AM2" s="51" t="s">
        <v>215</v>
      </c>
      <c r="AN2" s="53" t="s">
        <v>210</v>
      </c>
      <c r="AO2" s="53" t="s">
        <v>211</v>
      </c>
      <c r="AQ2" s="26" t="s">
        <v>213</v>
      </c>
      <c r="AR2" s="26">
        <f>('WeightBench IMPORT (.txt)'!A13+'WeightBench IMPORT (.txt)'!B13)/2</f>
        <v>263.5</v>
      </c>
    </row>
    <row r="3" spans="1:44" ht="12">
      <c r="A3" s="1">
        <v>1</v>
      </c>
      <c r="B3" s="40">
        <v>46</v>
      </c>
      <c r="C3" s="40">
        <v>34</v>
      </c>
      <c r="D3" s="26">
        <f>(B3+C3)/2</f>
        <v>40</v>
      </c>
      <c r="E3" s="26">
        <f>(B3-C3)/2</f>
        <v>6</v>
      </c>
      <c r="G3" s="47">
        <f>(($AC$1*B3/H3)-$AC$1)*-1</f>
        <v>85.71428571428572</v>
      </c>
      <c r="H3" s="26">
        <f>IF(B3&gt;$N$13,$N$13,IF(AND(B3&gt;$N$11,B3&lt;$N$13),$N$12,IF(AND(B3&gt;$N$10,B3&lt;$N$12),$N$11,)))</f>
        <v>70</v>
      </c>
      <c r="I3" s="47">
        <f>(($AC$1*C3/J3)-$AC$1)*-1</f>
        <v>61.111111111111114</v>
      </c>
      <c r="J3" s="26">
        <f>IF(C3&gt;$N$13,$N$13,IF(AND(C3&gt;$N$11,C3&lt;$N$13),$N$12,IF(AND(C3&gt;$N$10,C3&lt;$N$12),$N$11,$N$10)))</f>
        <v>45</v>
      </c>
      <c r="M3" s="43" t="s">
        <v>281</v>
      </c>
      <c r="N3" s="24">
        <v>267</v>
      </c>
      <c r="P3" s="1">
        <v>1</v>
      </c>
      <c r="Q3" s="43">
        <v>0</v>
      </c>
      <c r="R3" s="18">
        <v>70</v>
      </c>
      <c r="S3" s="43">
        <v>0</v>
      </c>
      <c r="T3" s="18">
        <v>30</v>
      </c>
      <c r="V3" s="26">
        <f>(($AC$1-Q3)/$AC$1)*R3</f>
        <v>70</v>
      </c>
      <c r="W3" s="26">
        <f>(($AC$1-S3)/$AC$1)*T3</f>
        <v>30</v>
      </c>
      <c r="X3" s="26">
        <f>(V3+W3)/2</f>
        <v>50</v>
      </c>
      <c r="Y3" s="26">
        <f>(V3-W3)/2</f>
        <v>20</v>
      </c>
      <c r="Z3" s="43">
        <v>15</v>
      </c>
      <c r="AB3" s="26" t="s">
        <v>100</v>
      </c>
      <c r="AC3" s="26">
        <f>AVERAGE(N4,N7)</f>
        <v>209</v>
      </c>
      <c r="AE3" s="1">
        <f>'WeightBench IMPORT (.txt)'!A19</f>
        <v>1</v>
      </c>
      <c r="AF3" s="1">
        <f>'WeightBench IMPORT (.txt)'!C19</f>
        <v>85</v>
      </c>
      <c r="AG3" s="1">
        <f>'WeightBench IMPORT (.txt)'!D19</f>
        <v>70</v>
      </c>
      <c r="AH3" s="1">
        <f>'WeightBench IMPORT (.txt)'!E19</f>
        <v>95</v>
      </c>
      <c r="AI3" s="1">
        <f>'WeightBench IMPORT (.txt)'!F19</f>
        <v>30</v>
      </c>
      <c r="AJ3" s="1">
        <f>'WeightBench IMPORT (.txt)'!G19</f>
        <v>15</v>
      </c>
      <c r="AK3" s="1">
        <f>'WeightBench IMPORT (.txt)'!H19</f>
        <v>0</v>
      </c>
      <c r="AL3" s="52">
        <f>(($AR$1-AF3)/$AR$1)*AG3</f>
        <v>45.95959595959596</v>
      </c>
      <c r="AM3" s="52">
        <f>(($AR$1-AH3)/$AR$1)*AI3</f>
        <v>18.484848484848484</v>
      </c>
      <c r="AN3" s="54">
        <f>(AL3-AM3)/2</f>
        <v>13.737373737373737</v>
      </c>
      <c r="AO3" s="54">
        <f>(AM3+AL3)/2</f>
        <v>32.22222222222222</v>
      </c>
      <c r="AQ3" s="26" t="s">
        <v>282</v>
      </c>
      <c r="AR3" s="26">
        <f>('WeightBench IMPORT (.txt)'!A12+'WeightBench IMPORT (.txt)'!B12)/2</f>
        <v>209</v>
      </c>
    </row>
    <row r="4" spans="1:41" ht="12">
      <c r="A4" s="41">
        <f>A3+1</f>
        <v>2</v>
      </c>
      <c r="B4" s="40">
        <v>56</v>
      </c>
      <c r="C4" s="40">
        <v>29</v>
      </c>
      <c r="D4" s="26">
        <f aca="true" t="shared" si="0" ref="D4:D67">(B4+C4)/2</f>
        <v>42.5</v>
      </c>
      <c r="E4" s="26">
        <f aca="true" t="shared" si="1" ref="E4:E67">(B4-C4)/2</f>
        <v>13.5</v>
      </c>
      <c r="G4" s="47">
        <f>((($AC$3*B4/H4)-$AC$3)*-1)+$AC$2-$AC$3</f>
        <v>99.80000000000001</v>
      </c>
      <c r="H4" s="26">
        <f aca="true" t="shared" si="2" ref="H4:H67">IF(B4&gt;$N$13,$N$13,IF(AND(B4&gt;$N$11,B4&lt;$N$13),$N$12,IF(AND(B4&gt;$N$10,B4&lt;$N$12),$N$11,)))</f>
        <v>70</v>
      </c>
      <c r="I4" s="47">
        <f>((($AC$3*C4/J4)-$AC$3)*-1)+$AC$2-$AC$3</f>
        <v>64.9666666666667</v>
      </c>
      <c r="J4" s="26">
        <f>IF(C4&gt;$N$13,$N$13,IF(AND(C4&gt;$N$11,C4&lt;$N$13),$N$12,IF(AND(C4&gt;$N$10,C4&lt;$N$12),$N$11,$N$10)))</f>
        <v>30</v>
      </c>
      <c r="M4" s="43" t="s">
        <v>282</v>
      </c>
      <c r="N4" s="24">
        <v>209</v>
      </c>
      <c r="P4" s="41">
        <f>P3+1</f>
        <v>2</v>
      </c>
      <c r="Q4" s="43">
        <v>58</v>
      </c>
      <c r="R4" s="18">
        <v>70</v>
      </c>
      <c r="S4" s="43">
        <v>58</v>
      </c>
      <c r="T4" s="18">
        <v>30</v>
      </c>
      <c r="V4" s="26">
        <f>(($AC$3-(Q4-($AC$2-$AC$3)))/$AC$3)*R4</f>
        <v>70</v>
      </c>
      <c r="W4" s="26">
        <f>(($AC$3-(S4-($AC$2-$AC$3)))/$AC$3)*T4</f>
        <v>30</v>
      </c>
      <c r="X4" s="26">
        <f aca="true" t="shared" si="3" ref="X4:X67">(V4+W4)/2</f>
        <v>50</v>
      </c>
      <c r="Y4" s="26">
        <f aca="true" t="shared" si="4" ref="Y4:Y67">(V4-W4)/2</f>
        <v>20</v>
      </c>
      <c r="Z4" s="43">
        <v>9</v>
      </c>
      <c r="AB4" s="43"/>
      <c r="AE4" s="1">
        <f>'WeightBench IMPORT (.txt)'!A20</f>
        <v>2</v>
      </c>
      <c r="AF4" s="1">
        <f>'WeightBench IMPORT (.txt)'!C20</f>
        <v>103</v>
      </c>
      <c r="AG4" s="1">
        <f>'WeightBench IMPORT (.txt)'!D20</f>
        <v>100</v>
      </c>
      <c r="AH4" s="1">
        <f>'WeightBench IMPORT (.txt)'!E20</f>
        <v>87</v>
      </c>
      <c r="AI4" s="1">
        <f>'WeightBench IMPORT (.txt)'!F20</f>
        <v>45</v>
      </c>
      <c r="AJ4" s="1">
        <f>'WeightBench IMPORT (.txt)'!G20</f>
        <v>9</v>
      </c>
      <c r="AK4" s="1">
        <f>'WeightBench IMPORT (.txt)'!H20</f>
        <v>0</v>
      </c>
      <c r="AL4" s="52">
        <f>(($AR$3-(AF4-($AR$2-$AR$3)))/$AR$3)*AG4</f>
        <v>76.79425837320574</v>
      </c>
      <c r="AM4" s="52">
        <f>(($AR$3-(AH4-($AR$2-$AR$3)))/$AR$3)*AI4</f>
        <v>38.00239234449761</v>
      </c>
      <c r="AN4" s="54">
        <f aca="true" t="shared" si="5" ref="AN4:AN67">(AL4-AM4)/2</f>
        <v>19.395933014354064</v>
      </c>
      <c r="AO4" s="54">
        <f aca="true" t="shared" si="6" ref="AO4:AO67">(AM4+AL4)/2</f>
        <v>57.39832535885167</v>
      </c>
    </row>
    <row r="5" spans="1:41" ht="12">
      <c r="A5" s="1">
        <f aca="true" t="shared" si="7" ref="A5:A68">A4+1</f>
        <v>3</v>
      </c>
      <c r="B5" s="40">
        <v>49</v>
      </c>
      <c r="C5" s="40">
        <v>18</v>
      </c>
      <c r="D5" s="26">
        <f t="shared" si="0"/>
        <v>33.5</v>
      </c>
      <c r="E5" s="26">
        <f t="shared" si="1"/>
        <v>15.5</v>
      </c>
      <c r="G5" s="47">
        <f aca="true" t="shared" si="8" ref="G5:G66">(($AC$1*B5/H5)-$AC$1)*-1</f>
        <v>75</v>
      </c>
      <c r="H5" s="26">
        <f t="shared" si="2"/>
        <v>70</v>
      </c>
      <c r="I5" s="47">
        <f aca="true" t="shared" si="9" ref="I5:I66">(($AC$1*C5/J5)-$AC$1)*-1</f>
        <v>100</v>
      </c>
      <c r="J5" s="26">
        <f aca="true" t="shared" si="10" ref="J5:J68">IF(C5&gt;$N$13,$N$13,IF(AND(C5&gt;$N$11,C5&lt;$N$13),$N$12,IF(AND(C5&gt;$N$10,C5&lt;$N$12),$N$11,$N$10)))</f>
        <v>30</v>
      </c>
      <c r="L5" s="43" t="s">
        <v>283</v>
      </c>
      <c r="M5" s="43" t="s">
        <v>280</v>
      </c>
      <c r="N5" s="24">
        <v>250</v>
      </c>
      <c r="P5" s="1">
        <f aca="true" t="shared" si="11" ref="P5:P68">P4+1</f>
        <v>3</v>
      </c>
      <c r="Q5" s="43">
        <v>0</v>
      </c>
      <c r="R5" s="18">
        <v>70</v>
      </c>
      <c r="S5" s="43">
        <v>0</v>
      </c>
      <c r="T5" s="18">
        <v>30</v>
      </c>
      <c r="V5" s="26">
        <f aca="true" t="shared" si="12" ref="V5:V66">(($AC$1-Q5)/$AC$1)*R5</f>
        <v>70</v>
      </c>
      <c r="W5" s="26">
        <f aca="true" t="shared" si="13" ref="W5:W66">(($AC$1-S5)/$AC$1)*T5</f>
        <v>30</v>
      </c>
      <c r="X5" s="26">
        <f t="shared" si="3"/>
        <v>50</v>
      </c>
      <c r="Y5" s="26">
        <f t="shared" si="4"/>
        <v>20</v>
      </c>
      <c r="Z5" s="43">
        <v>10</v>
      </c>
      <c r="AE5" s="1">
        <f>'WeightBench IMPORT (.txt)'!A21</f>
        <v>3</v>
      </c>
      <c r="AF5" s="1">
        <f>'WeightBench IMPORT (.txt)'!C21</f>
        <v>42</v>
      </c>
      <c r="AG5" s="1">
        <f>'WeightBench IMPORT (.txt)'!D21</f>
        <v>70</v>
      </c>
      <c r="AH5" s="1">
        <f>'WeightBench IMPORT (.txt)'!E21</f>
        <v>72</v>
      </c>
      <c r="AI5" s="1">
        <f>'WeightBench IMPORT (.txt)'!F21</f>
        <v>45</v>
      </c>
      <c r="AJ5" s="1">
        <f>'WeightBench IMPORT (.txt)'!G21</f>
        <v>10</v>
      </c>
      <c r="AK5" s="1">
        <f>'WeightBench IMPORT (.txt)'!H21</f>
        <v>0</v>
      </c>
      <c r="AL5" s="52">
        <f aca="true" t="shared" si="14" ref="AL5:AL68">(($AR$1-AF5)/$AR$1)*AG5</f>
        <v>58.121212121212125</v>
      </c>
      <c r="AM5" s="52">
        <f aca="true" t="shared" si="15" ref="AM5:AM68">(($AR$1-AH5)/$AR$1)*AI5</f>
        <v>31.90909090909091</v>
      </c>
      <c r="AN5" s="54">
        <f t="shared" si="5"/>
        <v>13.106060606060607</v>
      </c>
      <c r="AO5" s="54">
        <f t="shared" si="6"/>
        <v>45.015151515151516</v>
      </c>
    </row>
    <row r="6" spans="1:41" ht="12">
      <c r="A6" s="1">
        <f t="shared" si="7"/>
        <v>4</v>
      </c>
      <c r="B6" s="40">
        <v>50</v>
      </c>
      <c r="C6" s="40">
        <v>36</v>
      </c>
      <c r="D6" s="26">
        <f t="shared" si="0"/>
        <v>43</v>
      </c>
      <c r="E6" s="26">
        <f t="shared" si="1"/>
        <v>7</v>
      </c>
      <c r="G6" s="47">
        <f t="shared" si="8"/>
        <v>71.42857142857142</v>
      </c>
      <c r="H6" s="26">
        <f t="shared" si="2"/>
        <v>70</v>
      </c>
      <c r="I6" s="47">
        <f t="shared" si="9"/>
        <v>50</v>
      </c>
      <c r="J6" s="26">
        <f t="shared" si="10"/>
        <v>45</v>
      </c>
      <c r="M6" s="43" t="s">
        <v>281</v>
      </c>
      <c r="N6" s="24">
        <v>267</v>
      </c>
      <c r="P6" s="1">
        <f t="shared" si="11"/>
        <v>4</v>
      </c>
      <c r="Q6" s="43">
        <v>0</v>
      </c>
      <c r="R6" s="18">
        <v>70</v>
      </c>
      <c r="S6" s="43">
        <v>0</v>
      </c>
      <c r="T6" s="18">
        <v>30</v>
      </c>
      <c r="V6" s="26">
        <f t="shared" si="12"/>
        <v>70</v>
      </c>
      <c r="W6" s="26">
        <f t="shared" si="13"/>
        <v>30</v>
      </c>
      <c r="X6" s="26">
        <f t="shared" si="3"/>
        <v>50</v>
      </c>
      <c r="Y6" s="26">
        <f t="shared" si="4"/>
        <v>20</v>
      </c>
      <c r="Z6" s="43">
        <v>11</v>
      </c>
      <c r="AE6" s="1">
        <f>'WeightBench IMPORT (.txt)'!A22</f>
        <v>4</v>
      </c>
      <c r="AF6" s="1">
        <f>'WeightBench IMPORT (.txt)'!C22</f>
        <v>45</v>
      </c>
      <c r="AG6" s="1">
        <f>'WeightBench IMPORT (.txt)'!D22</f>
        <v>70</v>
      </c>
      <c r="AH6" s="1">
        <f>'WeightBench IMPORT (.txt)'!E22</f>
        <v>59</v>
      </c>
      <c r="AI6" s="1">
        <f>'WeightBench IMPORT (.txt)'!F22</f>
        <v>45</v>
      </c>
      <c r="AJ6" s="1">
        <f>'WeightBench IMPORT (.txt)'!G22</f>
        <v>11</v>
      </c>
      <c r="AK6" s="1">
        <f>'WeightBench IMPORT (.txt)'!H22</f>
        <v>0</v>
      </c>
      <c r="AL6" s="52">
        <f t="shared" si="14"/>
        <v>57.27272727272727</v>
      </c>
      <c r="AM6" s="52">
        <f t="shared" si="15"/>
        <v>34.27272727272727</v>
      </c>
      <c r="AN6" s="54">
        <f t="shared" si="5"/>
        <v>11.5</v>
      </c>
      <c r="AO6" s="54">
        <f t="shared" si="6"/>
        <v>45.77272727272727</v>
      </c>
    </row>
    <row r="7" spans="1:41" ht="12">
      <c r="A7" s="41">
        <f t="shared" si="7"/>
        <v>5</v>
      </c>
      <c r="B7" s="40">
        <v>56</v>
      </c>
      <c r="C7" s="40">
        <v>35</v>
      </c>
      <c r="D7" s="26">
        <f t="shared" si="0"/>
        <v>45.5</v>
      </c>
      <c r="E7" s="26">
        <f t="shared" si="1"/>
        <v>10.5</v>
      </c>
      <c r="G7" s="47">
        <f>((($AC$3*B7/H7)-$AC$3)*-1)+$AC$2-$AC$3</f>
        <v>99.80000000000001</v>
      </c>
      <c r="H7" s="26">
        <f t="shared" si="2"/>
        <v>70</v>
      </c>
      <c r="I7" s="47">
        <f>((($AC$3*C7/J7)-$AC$3)*-1)+$AC$2-$AC$3</f>
        <v>104.44444444444446</v>
      </c>
      <c r="J7" s="26">
        <f t="shared" si="10"/>
        <v>45</v>
      </c>
      <c r="M7" s="43" t="s">
        <v>282</v>
      </c>
      <c r="N7" s="24">
        <v>209</v>
      </c>
      <c r="P7" s="41">
        <f t="shared" si="11"/>
        <v>5</v>
      </c>
      <c r="Q7" s="43">
        <v>58</v>
      </c>
      <c r="R7" s="18">
        <v>70</v>
      </c>
      <c r="S7" s="43">
        <v>58</v>
      </c>
      <c r="T7" s="18">
        <v>30</v>
      </c>
      <c r="V7" s="26">
        <f>(($AC$3-(Q7-($AC$2-$AC$3)))/$AC$3)*R7</f>
        <v>70</v>
      </c>
      <c r="W7" s="26">
        <f>(($AC$3-(S7-($AC$2-$AC$3)))/$AC$3)*T7</f>
        <v>30</v>
      </c>
      <c r="X7" s="26">
        <f t="shared" si="3"/>
        <v>50</v>
      </c>
      <c r="Y7" s="26">
        <f t="shared" si="4"/>
        <v>20</v>
      </c>
      <c r="Z7" s="43">
        <v>5</v>
      </c>
      <c r="AE7" s="1">
        <f>'WeightBench IMPORT (.txt)'!A23</f>
        <v>5</v>
      </c>
      <c r="AF7" s="1">
        <f>'WeightBench IMPORT (.txt)'!C23</f>
        <v>107</v>
      </c>
      <c r="AG7" s="1">
        <f>'WeightBench IMPORT (.txt)'!D23</f>
        <v>100</v>
      </c>
      <c r="AH7" s="1">
        <f>'WeightBench IMPORT (.txt)'!E23</f>
        <v>75</v>
      </c>
      <c r="AI7" s="1">
        <f>'WeightBench IMPORT (.txt)'!F23</f>
        <v>45</v>
      </c>
      <c r="AJ7" s="1">
        <f>'WeightBench IMPORT (.txt)'!G23</f>
        <v>5</v>
      </c>
      <c r="AK7" s="1">
        <f>'WeightBench IMPORT (.txt)'!H23</f>
        <v>0</v>
      </c>
      <c r="AL7" s="52">
        <f>(($AR$3-(AF7-($AR$2-$AR$3)))/$AR$3)*AG7</f>
        <v>74.88038277511961</v>
      </c>
      <c r="AM7" s="52">
        <f>(($AR$3-(AH7-($AR$2-$AR$3)))/$AR$3)*AI7</f>
        <v>40.58612440191388</v>
      </c>
      <c r="AN7" s="54">
        <f t="shared" si="5"/>
        <v>17.147129186602868</v>
      </c>
      <c r="AO7" s="54">
        <f t="shared" si="6"/>
        <v>57.733253588516746</v>
      </c>
    </row>
    <row r="8" spans="1:41" ht="12">
      <c r="A8" s="1">
        <f t="shared" si="7"/>
        <v>6</v>
      </c>
      <c r="B8" s="40">
        <v>51</v>
      </c>
      <c r="C8" s="40">
        <v>30</v>
      </c>
      <c r="D8" s="26">
        <f t="shared" si="0"/>
        <v>40.5</v>
      </c>
      <c r="E8" s="26">
        <f t="shared" si="1"/>
        <v>10.5</v>
      </c>
      <c r="G8" s="47">
        <f t="shared" si="8"/>
        <v>67.85714285714286</v>
      </c>
      <c r="H8" s="26">
        <f t="shared" si="2"/>
        <v>70</v>
      </c>
      <c r="I8" s="47">
        <f t="shared" si="9"/>
        <v>0</v>
      </c>
      <c r="J8" s="26">
        <f t="shared" si="10"/>
        <v>30</v>
      </c>
      <c r="P8" s="1">
        <f t="shared" si="11"/>
        <v>6</v>
      </c>
      <c r="Q8" s="43">
        <v>0</v>
      </c>
      <c r="R8" s="18">
        <v>70</v>
      </c>
      <c r="S8" s="43">
        <v>0</v>
      </c>
      <c r="T8" s="18">
        <v>30</v>
      </c>
      <c r="V8" s="26">
        <f t="shared" si="12"/>
        <v>70</v>
      </c>
      <c r="W8" s="26">
        <f t="shared" si="13"/>
        <v>30</v>
      </c>
      <c r="X8" s="26">
        <f t="shared" si="3"/>
        <v>50</v>
      </c>
      <c r="Y8" s="26">
        <f t="shared" si="4"/>
        <v>20</v>
      </c>
      <c r="Z8" s="43">
        <v>5</v>
      </c>
      <c r="AE8" s="1">
        <f>'WeightBench IMPORT (.txt)'!A24</f>
        <v>6</v>
      </c>
      <c r="AF8" s="1">
        <f>'WeightBench IMPORT (.txt)'!C24</f>
        <v>42</v>
      </c>
      <c r="AG8" s="1">
        <f>'WeightBench IMPORT (.txt)'!D24</f>
        <v>70</v>
      </c>
      <c r="AH8" s="1">
        <f>'WeightBench IMPORT (.txt)'!E24</f>
        <v>66</v>
      </c>
      <c r="AI8" s="1">
        <f>'WeightBench IMPORT (.txt)'!F24</f>
        <v>45</v>
      </c>
      <c r="AJ8" s="1">
        <f>'WeightBench IMPORT (.txt)'!G24</f>
        <v>5</v>
      </c>
      <c r="AK8" s="1">
        <f>'WeightBench IMPORT (.txt)'!H24</f>
        <v>0</v>
      </c>
      <c r="AL8" s="52">
        <f t="shared" si="14"/>
        <v>58.121212121212125</v>
      </c>
      <c r="AM8" s="52">
        <f t="shared" si="15"/>
        <v>33</v>
      </c>
      <c r="AN8" s="54">
        <f t="shared" si="5"/>
        <v>12.560606060606062</v>
      </c>
      <c r="AO8" s="54">
        <f t="shared" si="6"/>
        <v>45.56060606060606</v>
      </c>
    </row>
    <row r="9" spans="1:41" ht="12">
      <c r="A9" s="41">
        <f t="shared" si="7"/>
        <v>7</v>
      </c>
      <c r="B9" s="40">
        <v>67</v>
      </c>
      <c r="C9" s="40">
        <v>22</v>
      </c>
      <c r="D9" s="26">
        <f t="shared" si="0"/>
        <v>44.5</v>
      </c>
      <c r="E9" s="26">
        <f t="shared" si="1"/>
        <v>22.5</v>
      </c>
      <c r="G9" s="47">
        <f>((($AC$3*B9/H9)-$AC$3)*-1)+$AC$2-$AC$3</f>
        <v>66.95714285714286</v>
      </c>
      <c r="H9" s="26">
        <f t="shared" si="2"/>
        <v>70</v>
      </c>
      <c r="I9" s="47">
        <f>((($AC$3*C9/J9)-$AC$3)*-1)+$AC$2-$AC$3</f>
        <v>113.73333333333335</v>
      </c>
      <c r="J9" s="26">
        <f t="shared" si="10"/>
        <v>30</v>
      </c>
      <c r="P9" s="41">
        <f t="shared" si="11"/>
        <v>7</v>
      </c>
      <c r="Q9" s="43">
        <v>58</v>
      </c>
      <c r="R9" s="18">
        <v>70</v>
      </c>
      <c r="S9" s="43">
        <v>58</v>
      </c>
      <c r="T9" s="18">
        <v>30</v>
      </c>
      <c r="V9" s="26">
        <f>(($AC$3-(Q9-($AC$2-$AC$3)))/$AC$3)*R9</f>
        <v>70</v>
      </c>
      <c r="W9" s="26">
        <f>(($AC$3-(S9-($AC$2-$AC$3)))/$AC$3)*T9</f>
        <v>30</v>
      </c>
      <c r="X9" s="26">
        <f t="shared" si="3"/>
        <v>50</v>
      </c>
      <c r="Y9" s="26">
        <f t="shared" si="4"/>
        <v>20</v>
      </c>
      <c r="Z9" s="43">
        <v>3</v>
      </c>
      <c r="AE9" s="1">
        <f>'WeightBench IMPORT (.txt)'!A25</f>
        <v>7</v>
      </c>
      <c r="AF9" s="1">
        <f>'WeightBench IMPORT (.txt)'!C25</f>
        <v>107</v>
      </c>
      <c r="AG9" s="1">
        <f>'WeightBench IMPORT (.txt)'!D25</f>
        <v>100</v>
      </c>
      <c r="AH9" s="1">
        <f>'WeightBench IMPORT (.txt)'!E25</f>
        <v>104</v>
      </c>
      <c r="AI9" s="1">
        <f>'WeightBench IMPORT (.txt)'!F25</f>
        <v>70</v>
      </c>
      <c r="AJ9" s="1">
        <f>'WeightBench IMPORT (.txt)'!G25</f>
        <v>3</v>
      </c>
      <c r="AK9" s="1">
        <f>'WeightBench IMPORT (.txt)'!H25</f>
        <v>0</v>
      </c>
      <c r="AL9" s="52">
        <f>(($AR$3-(AF9-($AR$2-$AR$3)))/$AR$3)*AG9</f>
        <v>74.88038277511961</v>
      </c>
      <c r="AM9" s="52">
        <f>(($AR$3-(AH9-($AR$2-$AR$3)))/$AR$3)*AI9</f>
        <v>53.42105263157895</v>
      </c>
      <c r="AN9" s="54">
        <f t="shared" si="5"/>
        <v>10.72966507177033</v>
      </c>
      <c r="AO9" s="54">
        <f t="shared" si="6"/>
        <v>64.15071770334929</v>
      </c>
    </row>
    <row r="10" spans="1:41" ht="12">
      <c r="A10" s="1">
        <f t="shared" si="7"/>
        <v>8</v>
      </c>
      <c r="B10" s="40">
        <v>52</v>
      </c>
      <c r="C10" s="40">
        <v>28</v>
      </c>
      <c r="D10" s="26">
        <f t="shared" si="0"/>
        <v>40</v>
      </c>
      <c r="E10" s="26">
        <f t="shared" si="1"/>
        <v>12</v>
      </c>
      <c r="G10" s="47">
        <f t="shared" si="8"/>
        <v>64.28571428571428</v>
      </c>
      <c r="H10" s="26">
        <f t="shared" si="2"/>
        <v>70</v>
      </c>
      <c r="I10" s="47">
        <f t="shared" si="9"/>
        <v>16.666666666666657</v>
      </c>
      <c r="J10" s="26">
        <f t="shared" si="10"/>
        <v>30</v>
      </c>
      <c r="L10" s="43" t="s">
        <v>96</v>
      </c>
      <c r="N10" s="18">
        <v>30</v>
      </c>
      <c r="P10" s="1">
        <f t="shared" si="11"/>
        <v>8</v>
      </c>
      <c r="Q10" s="43">
        <v>0</v>
      </c>
      <c r="R10" s="18">
        <v>70</v>
      </c>
      <c r="S10" s="43">
        <v>0</v>
      </c>
      <c r="T10" s="18">
        <v>30</v>
      </c>
      <c r="V10" s="26">
        <f t="shared" si="12"/>
        <v>70</v>
      </c>
      <c r="W10" s="26">
        <f t="shared" si="13"/>
        <v>30</v>
      </c>
      <c r="X10" s="26">
        <f t="shared" si="3"/>
        <v>50</v>
      </c>
      <c r="Y10" s="26">
        <f t="shared" si="4"/>
        <v>20</v>
      </c>
      <c r="Z10" s="43">
        <v>15</v>
      </c>
      <c r="AE10" s="1">
        <f>'WeightBench IMPORT (.txt)'!A26</f>
        <v>8</v>
      </c>
      <c r="AF10" s="1">
        <f>'WeightBench IMPORT (.txt)'!C26</f>
        <v>47</v>
      </c>
      <c r="AG10" s="1">
        <f>'WeightBench IMPORT (.txt)'!D26</f>
        <v>70</v>
      </c>
      <c r="AH10" s="1">
        <f>'WeightBench IMPORT (.txt)'!E26</f>
        <v>82</v>
      </c>
      <c r="AI10" s="1">
        <f>'WeightBench IMPORT (.txt)'!F26</f>
        <v>45</v>
      </c>
      <c r="AJ10" s="1">
        <f>'WeightBench IMPORT (.txt)'!G26</f>
        <v>15</v>
      </c>
      <c r="AK10" s="1">
        <f>'WeightBench IMPORT (.txt)'!H26</f>
        <v>0</v>
      </c>
      <c r="AL10" s="52">
        <f t="shared" si="14"/>
        <v>56.707070707070706</v>
      </c>
      <c r="AM10" s="52">
        <f t="shared" si="15"/>
        <v>30.09090909090909</v>
      </c>
      <c r="AN10" s="54">
        <f t="shared" si="5"/>
        <v>13.308080808080808</v>
      </c>
      <c r="AO10" s="54">
        <f t="shared" si="6"/>
        <v>43.398989898989896</v>
      </c>
    </row>
    <row r="11" spans="1:41" ht="12">
      <c r="A11" s="1">
        <f t="shared" si="7"/>
        <v>9</v>
      </c>
      <c r="B11" s="40">
        <v>53</v>
      </c>
      <c r="C11" s="40">
        <v>21</v>
      </c>
      <c r="D11" s="26">
        <f t="shared" si="0"/>
        <v>37</v>
      </c>
      <c r="E11" s="26">
        <f t="shared" si="1"/>
        <v>16</v>
      </c>
      <c r="G11" s="47">
        <f t="shared" si="8"/>
        <v>60.71428571428572</v>
      </c>
      <c r="H11" s="26">
        <f t="shared" si="2"/>
        <v>70</v>
      </c>
      <c r="I11" s="47">
        <f t="shared" si="9"/>
        <v>75</v>
      </c>
      <c r="J11" s="26">
        <f t="shared" si="10"/>
        <v>30</v>
      </c>
      <c r="N11" s="18">
        <v>45</v>
      </c>
      <c r="P11" s="1">
        <f t="shared" si="11"/>
        <v>9</v>
      </c>
      <c r="Q11" s="43">
        <v>0</v>
      </c>
      <c r="R11" s="18">
        <v>70</v>
      </c>
      <c r="S11" s="43">
        <v>0</v>
      </c>
      <c r="T11" s="18">
        <v>30</v>
      </c>
      <c r="V11" s="26">
        <f t="shared" si="12"/>
        <v>70</v>
      </c>
      <c r="W11" s="26">
        <f t="shared" si="13"/>
        <v>30</v>
      </c>
      <c r="X11" s="26">
        <f t="shared" si="3"/>
        <v>50</v>
      </c>
      <c r="Y11" s="26">
        <f t="shared" si="4"/>
        <v>20</v>
      </c>
      <c r="Z11" s="43">
        <v>12</v>
      </c>
      <c r="AE11" s="1">
        <f>'WeightBench IMPORT (.txt)'!A27</f>
        <v>9</v>
      </c>
      <c r="AF11" s="1">
        <f>'WeightBench IMPORT (.txt)'!C27</f>
        <v>36</v>
      </c>
      <c r="AG11" s="1">
        <f>'WeightBench IMPORT (.txt)'!D27</f>
        <v>70</v>
      </c>
      <c r="AH11" s="1">
        <f>'WeightBench IMPORT (.txt)'!E27</f>
        <v>47</v>
      </c>
      <c r="AI11" s="1">
        <f>'WeightBench IMPORT (.txt)'!F27</f>
        <v>45</v>
      </c>
      <c r="AJ11" s="1">
        <f>'WeightBench IMPORT (.txt)'!G27</f>
        <v>12</v>
      </c>
      <c r="AK11" s="1">
        <f>'WeightBench IMPORT (.txt)'!H27</f>
        <v>0</v>
      </c>
      <c r="AL11" s="52">
        <f t="shared" si="14"/>
        <v>59.81818181818181</v>
      </c>
      <c r="AM11" s="52">
        <f t="shared" si="15"/>
        <v>36.45454545454545</v>
      </c>
      <c r="AN11" s="54">
        <f t="shared" si="5"/>
        <v>11.68181818181818</v>
      </c>
      <c r="AO11" s="54">
        <f t="shared" si="6"/>
        <v>48.13636363636363</v>
      </c>
    </row>
    <row r="12" spans="1:41" ht="12">
      <c r="A12" s="41">
        <f t="shared" si="7"/>
        <v>10</v>
      </c>
      <c r="B12" s="40">
        <v>55</v>
      </c>
      <c r="C12" s="40">
        <v>24</v>
      </c>
      <c r="D12" s="26">
        <f t="shared" si="0"/>
        <v>39.5</v>
      </c>
      <c r="E12" s="26">
        <f t="shared" si="1"/>
        <v>15.5</v>
      </c>
      <c r="G12" s="47">
        <f>((($AC$3*B12/H12)-$AC$3)*-1)+$AC$2-$AC$3</f>
        <v>102.78571428571428</v>
      </c>
      <c r="H12" s="26">
        <f t="shared" si="2"/>
        <v>70</v>
      </c>
      <c r="I12" s="47">
        <f>((($AC$3*C12/J12)-$AC$3)*-1)+$AC$2-$AC$3</f>
        <v>99.80000000000001</v>
      </c>
      <c r="J12" s="26">
        <f t="shared" si="10"/>
        <v>30</v>
      </c>
      <c r="N12" s="18">
        <v>70</v>
      </c>
      <c r="P12" s="41">
        <f t="shared" si="11"/>
        <v>10</v>
      </c>
      <c r="Q12" s="43">
        <v>58</v>
      </c>
      <c r="R12" s="18">
        <v>70</v>
      </c>
      <c r="S12" s="43">
        <v>58</v>
      </c>
      <c r="T12" s="18">
        <v>30</v>
      </c>
      <c r="V12" s="26">
        <f>(($AC$3-(Q12-($AC$2-$AC$3)))/$AC$3)*R12</f>
        <v>70</v>
      </c>
      <c r="W12" s="26">
        <f>(($AC$3-(S12-($AC$2-$AC$3)))/$AC$3)*T12</f>
        <v>30</v>
      </c>
      <c r="X12" s="26">
        <f t="shared" si="3"/>
        <v>50</v>
      </c>
      <c r="Y12" s="26">
        <f t="shared" si="4"/>
        <v>20</v>
      </c>
      <c r="Z12" s="43">
        <v>9</v>
      </c>
      <c r="AE12" s="1">
        <f>'WeightBench IMPORT (.txt)'!A28</f>
        <v>10</v>
      </c>
      <c r="AF12" s="1">
        <f>'WeightBench IMPORT (.txt)'!C28</f>
        <v>86</v>
      </c>
      <c r="AG12" s="1">
        <f>'WeightBench IMPORT (.txt)'!D28</f>
        <v>100</v>
      </c>
      <c r="AH12" s="1">
        <f>'WeightBench IMPORT (.txt)'!E28</f>
        <v>107</v>
      </c>
      <c r="AI12" s="1">
        <f>'WeightBench IMPORT (.txt)'!F28</f>
        <v>70</v>
      </c>
      <c r="AJ12" s="1">
        <f>'WeightBench IMPORT (.txt)'!G28</f>
        <v>9</v>
      </c>
      <c r="AK12" s="1">
        <f>'WeightBench IMPORT (.txt)'!H28</f>
        <v>0</v>
      </c>
      <c r="AL12" s="52">
        <f>(($AR$3-(AF12-($AR$2-$AR$3)))/$AR$3)*AG12</f>
        <v>84.92822966507177</v>
      </c>
      <c r="AM12" s="52">
        <f>(($AR$3-(AH12-($AR$2-$AR$3)))/$AR$3)*AI12</f>
        <v>52.41626794258373</v>
      </c>
      <c r="AN12" s="54">
        <f t="shared" si="5"/>
        <v>16.25598086124402</v>
      </c>
      <c r="AO12" s="54">
        <f t="shared" si="6"/>
        <v>68.67224880382776</v>
      </c>
    </row>
    <row r="13" spans="1:41" ht="12">
      <c r="A13" s="1">
        <f t="shared" si="7"/>
        <v>11</v>
      </c>
      <c r="B13" s="40">
        <v>58</v>
      </c>
      <c r="C13" s="40">
        <v>38</v>
      </c>
      <c r="D13" s="26">
        <f t="shared" si="0"/>
        <v>48</v>
      </c>
      <c r="E13" s="26">
        <f t="shared" si="1"/>
        <v>10</v>
      </c>
      <c r="G13" s="47">
        <f t="shared" si="8"/>
        <v>42.85714285714286</v>
      </c>
      <c r="H13" s="26">
        <f t="shared" si="2"/>
        <v>70</v>
      </c>
      <c r="I13" s="47">
        <f t="shared" si="9"/>
        <v>38.888888888888886</v>
      </c>
      <c r="J13" s="26">
        <f t="shared" si="10"/>
        <v>45</v>
      </c>
      <c r="N13" s="18">
        <v>100</v>
      </c>
      <c r="P13" s="1">
        <f t="shared" si="11"/>
        <v>11</v>
      </c>
      <c r="Q13" s="43">
        <v>0</v>
      </c>
      <c r="R13" s="18">
        <v>70</v>
      </c>
      <c r="S13" s="43">
        <v>0</v>
      </c>
      <c r="T13" s="18">
        <v>30</v>
      </c>
      <c r="V13" s="26">
        <f t="shared" si="12"/>
        <v>70</v>
      </c>
      <c r="W13" s="26">
        <f t="shared" si="13"/>
        <v>30</v>
      </c>
      <c r="X13" s="26">
        <f t="shared" si="3"/>
        <v>50</v>
      </c>
      <c r="Y13" s="26">
        <f t="shared" si="4"/>
        <v>20</v>
      </c>
      <c r="Z13" s="43">
        <v>6</v>
      </c>
      <c r="AE13" s="1">
        <f>'WeightBench IMPORT (.txt)'!A29</f>
        <v>11</v>
      </c>
      <c r="AF13" s="1">
        <f>'WeightBench IMPORT (.txt)'!C29</f>
        <v>57</v>
      </c>
      <c r="AG13" s="1">
        <f>'WeightBench IMPORT (.txt)'!D29</f>
        <v>70</v>
      </c>
      <c r="AH13" s="1">
        <f>'WeightBench IMPORT (.txt)'!E29</f>
        <v>62</v>
      </c>
      <c r="AI13" s="1">
        <f>'WeightBench IMPORT (.txt)'!F29</f>
        <v>45</v>
      </c>
      <c r="AJ13" s="1">
        <f>'WeightBench IMPORT (.txt)'!G29</f>
        <v>6</v>
      </c>
      <c r="AK13" s="1">
        <f>'WeightBench IMPORT (.txt)'!H29</f>
        <v>0</v>
      </c>
      <c r="AL13" s="52">
        <f t="shared" si="14"/>
        <v>53.878787878787875</v>
      </c>
      <c r="AM13" s="52">
        <f t="shared" si="15"/>
        <v>33.72727272727273</v>
      </c>
      <c r="AN13" s="54">
        <f t="shared" si="5"/>
        <v>10.075757575757574</v>
      </c>
      <c r="AO13" s="54">
        <f t="shared" si="6"/>
        <v>43.8030303030303</v>
      </c>
    </row>
    <row r="14" spans="1:41" ht="12">
      <c r="A14" s="41">
        <f t="shared" si="7"/>
        <v>12</v>
      </c>
      <c r="B14" s="40">
        <v>52</v>
      </c>
      <c r="C14" s="40">
        <v>37</v>
      </c>
      <c r="D14" s="26">
        <f t="shared" si="0"/>
        <v>44.5</v>
      </c>
      <c r="E14" s="26">
        <f t="shared" si="1"/>
        <v>7.5</v>
      </c>
      <c r="G14" s="47">
        <f>((($AC$3*B14/H14)-$AC$3)*-1)+$AC$2-$AC$3</f>
        <v>111.74285714285713</v>
      </c>
      <c r="H14" s="26">
        <f t="shared" si="2"/>
        <v>70</v>
      </c>
      <c r="I14" s="47">
        <f>((($AC$3*C14/J14)-$AC$3)*-1)+$AC$2-$AC$3</f>
        <v>95.15555555555557</v>
      </c>
      <c r="J14" s="26">
        <f t="shared" si="10"/>
        <v>45</v>
      </c>
      <c r="P14" s="41">
        <f t="shared" si="11"/>
        <v>12</v>
      </c>
      <c r="Q14" s="43">
        <v>58</v>
      </c>
      <c r="R14" s="18">
        <v>70</v>
      </c>
      <c r="S14" s="43">
        <v>58</v>
      </c>
      <c r="T14" s="18">
        <v>30</v>
      </c>
      <c r="V14" s="26">
        <f>(($AC$3-(Q14-($AC$2-$AC$3)))/$AC$3)*R14</f>
        <v>70</v>
      </c>
      <c r="W14" s="26">
        <f>(($AC$3-(S14-($AC$2-$AC$3)))/$AC$3)*T14</f>
        <v>30</v>
      </c>
      <c r="X14" s="26">
        <f t="shared" si="3"/>
        <v>50</v>
      </c>
      <c r="Y14" s="26">
        <f t="shared" si="4"/>
        <v>20</v>
      </c>
      <c r="Z14" s="43">
        <v>6</v>
      </c>
      <c r="AE14" s="1">
        <f>'WeightBench IMPORT (.txt)'!A30</f>
        <v>12</v>
      </c>
      <c r="AF14" s="1">
        <f>'WeightBench IMPORT (.txt)'!C30</f>
        <v>102</v>
      </c>
      <c r="AG14" s="1">
        <f>'WeightBench IMPORT (.txt)'!D30</f>
        <v>100</v>
      </c>
      <c r="AH14" s="1">
        <f>'WeightBench IMPORT (.txt)'!E30</f>
        <v>72</v>
      </c>
      <c r="AI14" s="1">
        <f>'WeightBench IMPORT (.txt)'!F30</f>
        <v>30</v>
      </c>
      <c r="AJ14" s="1">
        <f>'WeightBench IMPORT (.txt)'!G30</f>
        <v>6</v>
      </c>
      <c r="AK14" s="1">
        <f>'WeightBench IMPORT (.txt)'!H30</f>
        <v>0</v>
      </c>
      <c r="AL14" s="52">
        <f>(($AR$3-(AF14-($AR$2-$AR$3)))/$AR$3)*AG14</f>
        <v>77.27272727272727</v>
      </c>
      <c r="AM14" s="52">
        <f>(($AR$3-(AH14-($AR$2-$AR$3)))/$AR$3)*AI14</f>
        <v>27.48803827751196</v>
      </c>
      <c r="AN14" s="54">
        <f t="shared" si="5"/>
        <v>24.892344497607652</v>
      </c>
      <c r="AO14" s="54">
        <f t="shared" si="6"/>
        <v>52.380382775119614</v>
      </c>
    </row>
    <row r="15" spans="1:41" ht="12">
      <c r="A15" s="1">
        <f t="shared" si="7"/>
        <v>13</v>
      </c>
      <c r="B15" s="40">
        <v>52</v>
      </c>
      <c r="C15" s="40">
        <v>24</v>
      </c>
      <c r="D15" s="26">
        <f t="shared" si="0"/>
        <v>38</v>
      </c>
      <c r="E15" s="26">
        <f t="shared" si="1"/>
        <v>14</v>
      </c>
      <c r="G15" s="47">
        <f t="shared" si="8"/>
        <v>64.28571428571428</v>
      </c>
      <c r="H15" s="26">
        <f t="shared" si="2"/>
        <v>70</v>
      </c>
      <c r="I15" s="47">
        <f t="shared" si="9"/>
        <v>50</v>
      </c>
      <c r="J15" s="26">
        <f t="shared" si="10"/>
        <v>30</v>
      </c>
      <c r="M15" s="43" t="s">
        <v>217</v>
      </c>
      <c r="N15" s="43" t="s">
        <v>218</v>
      </c>
      <c r="P15" s="1">
        <f t="shared" si="11"/>
        <v>13</v>
      </c>
      <c r="Q15" s="43">
        <v>0</v>
      </c>
      <c r="R15" s="18">
        <v>70</v>
      </c>
      <c r="S15" s="43">
        <v>0</v>
      </c>
      <c r="T15" s="18">
        <v>30</v>
      </c>
      <c r="V15" s="26">
        <f t="shared" si="12"/>
        <v>70</v>
      </c>
      <c r="W15" s="26">
        <f t="shared" si="13"/>
        <v>30</v>
      </c>
      <c r="X15" s="26">
        <f t="shared" si="3"/>
        <v>50</v>
      </c>
      <c r="Y15" s="26">
        <f t="shared" si="4"/>
        <v>20</v>
      </c>
      <c r="Z15" s="43">
        <v>8</v>
      </c>
      <c r="AE15" s="1">
        <f>'WeightBench IMPORT (.txt)'!A31</f>
        <v>13</v>
      </c>
      <c r="AF15" s="1">
        <f>'WeightBench IMPORT (.txt)'!C31</f>
        <v>43</v>
      </c>
      <c r="AG15" s="1">
        <f>'WeightBench IMPORT (.txt)'!D31</f>
        <v>70</v>
      </c>
      <c r="AH15" s="1">
        <f>'WeightBench IMPORT (.txt)'!E31</f>
        <v>29</v>
      </c>
      <c r="AI15" s="1">
        <f>'WeightBench IMPORT (.txt)'!F31</f>
        <v>45</v>
      </c>
      <c r="AJ15" s="1">
        <f>'WeightBench IMPORT (.txt)'!G31</f>
        <v>8</v>
      </c>
      <c r="AK15" s="1">
        <f>'WeightBench IMPORT (.txt)'!H31</f>
        <v>0</v>
      </c>
      <c r="AL15" s="52">
        <f t="shared" si="14"/>
        <v>57.83838383838384</v>
      </c>
      <c r="AM15" s="52">
        <f t="shared" si="15"/>
        <v>39.72727272727273</v>
      </c>
      <c r="AN15" s="54">
        <f t="shared" si="5"/>
        <v>9.055555555555557</v>
      </c>
      <c r="AO15" s="54">
        <f t="shared" si="6"/>
        <v>48.782828282828284</v>
      </c>
    </row>
    <row r="16" spans="1:41" ht="12">
      <c r="A16" s="41">
        <f t="shared" si="7"/>
        <v>14</v>
      </c>
      <c r="B16" s="40">
        <v>66</v>
      </c>
      <c r="C16" s="40">
        <v>34</v>
      </c>
      <c r="D16" s="26">
        <f t="shared" si="0"/>
        <v>50</v>
      </c>
      <c r="E16" s="26">
        <f t="shared" si="1"/>
        <v>16</v>
      </c>
      <c r="G16" s="47">
        <f>((($AC$3*B16/H16)-$AC$3)*-1)+$AC$2-$AC$3</f>
        <v>69.94285714285718</v>
      </c>
      <c r="H16" s="26">
        <f t="shared" si="2"/>
        <v>70</v>
      </c>
      <c r="I16" s="47">
        <f>((($AC$3*C16/J16)-$AC$3)*-1)+$AC$2-$AC$3</f>
        <v>109.0888888888889</v>
      </c>
      <c r="J16" s="26">
        <f t="shared" si="10"/>
        <v>45</v>
      </c>
      <c r="L16" s="43" t="s">
        <v>216</v>
      </c>
      <c r="M16" s="24">
        <v>55</v>
      </c>
      <c r="N16" s="24">
        <v>52</v>
      </c>
      <c r="P16" s="41">
        <f t="shared" si="11"/>
        <v>14</v>
      </c>
      <c r="Q16" s="43">
        <v>58</v>
      </c>
      <c r="R16" s="18">
        <v>70</v>
      </c>
      <c r="S16" s="43">
        <v>58</v>
      </c>
      <c r="T16" s="18">
        <v>30</v>
      </c>
      <c r="V16" s="26">
        <f>(($AC$3-(Q16-($AC$2-$AC$3)))/$AC$3)*R16</f>
        <v>70</v>
      </c>
      <c r="W16" s="26">
        <f>(($AC$3-(S16-($AC$2-$AC$3)))/$AC$3)*T16</f>
        <v>30</v>
      </c>
      <c r="X16" s="26">
        <f t="shared" si="3"/>
        <v>50</v>
      </c>
      <c r="Y16" s="26">
        <f t="shared" si="4"/>
        <v>20</v>
      </c>
      <c r="Z16" s="43">
        <v>16</v>
      </c>
      <c r="AE16" s="1">
        <f>'WeightBench IMPORT (.txt)'!A32</f>
        <v>14</v>
      </c>
      <c r="AF16" s="1">
        <f>'WeightBench IMPORT (.txt)'!C32</f>
        <v>69</v>
      </c>
      <c r="AG16" s="1">
        <f>'WeightBench IMPORT (.txt)'!D32</f>
        <v>70</v>
      </c>
      <c r="AH16" s="1">
        <f>'WeightBench IMPORT (.txt)'!E32</f>
        <v>104</v>
      </c>
      <c r="AI16" s="1">
        <f>'WeightBench IMPORT (.txt)'!F32</f>
        <v>45</v>
      </c>
      <c r="AJ16" s="1">
        <f>'WeightBench IMPORT (.txt)'!G32</f>
        <v>16</v>
      </c>
      <c r="AK16" s="1">
        <f>'WeightBench IMPORT (.txt)'!H32</f>
        <v>0</v>
      </c>
      <c r="AL16" s="52">
        <f>(($AR$3-(AF16-($AR$2-$AR$3)))/$AR$3)*AG16</f>
        <v>65.14354066985646</v>
      </c>
      <c r="AM16" s="52">
        <f>(($AR$3-(AH16-($AR$2-$AR$3)))/$AR$3)*AI16</f>
        <v>34.3421052631579</v>
      </c>
      <c r="AN16" s="54">
        <f t="shared" si="5"/>
        <v>15.400717703349283</v>
      </c>
      <c r="AO16" s="54">
        <f t="shared" si="6"/>
        <v>49.74282296650718</v>
      </c>
    </row>
    <row r="17" spans="1:41" ht="12">
      <c r="A17" s="1">
        <f t="shared" si="7"/>
        <v>15</v>
      </c>
      <c r="B17" s="40">
        <v>52</v>
      </c>
      <c r="C17" s="40">
        <v>25</v>
      </c>
      <c r="D17" s="26">
        <f t="shared" si="0"/>
        <v>38.5</v>
      </c>
      <c r="E17" s="26">
        <f t="shared" si="1"/>
        <v>13.5</v>
      </c>
      <c r="G17" s="47">
        <f t="shared" si="8"/>
        <v>64.28571428571428</v>
      </c>
      <c r="H17" s="26">
        <f t="shared" si="2"/>
        <v>70</v>
      </c>
      <c r="I17" s="47">
        <f t="shared" si="9"/>
        <v>41.66666666666666</v>
      </c>
      <c r="J17" s="26">
        <f t="shared" si="10"/>
        <v>30</v>
      </c>
      <c r="P17" s="1">
        <f t="shared" si="11"/>
        <v>15</v>
      </c>
      <c r="Q17" s="43">
        <v>0</v>
      </c>
      <c r="R17" s="18">
        <v>70</v>
      </c>
      <c r="S17" s="43">
        <v>0</v>
      </c>
      <c r="T17" s="18">
        <v>30</v>
      </c>
      <c r="V17" s="26">
        <f t="shared" si="12"/>
        <v>70</v>
      </c>
      <c r="W17" s="26">
        <f t="shared" si="13"/>
        <v>30</v>
      </c>
      <c r="X17" s="26">
        <f t="shared" si="3"/>
        <v>50</v>
      </c>
      <c r="Y17" s="26">
        <f t="shared" si="4"/>
        <v>20</v>
      </c>
      <c r="Z17" s="43">
        <v>27</v>
      </c>
      <c r="AE17" s="1">
        <f>'WeightBench IMPORT (.txt)'!A33</f>
        <v>15</v>
      </c>
      <c r="AF17" s="1">
        <f>'WeightBench IMPORT (.txt)'!C33</f>
        <v>41</v>
      </c>
      <c r="AG17" s="1">
        <f>'WeightBench IMPORT (.txt)'!D33</f>
        <v>70</v>
      </c>
      <c r="AH17" s="1">
        <f>'WeightBench IMPORT (.txt)'!E33</f>
        <v>38</v>
      </c>
      <c r="AI17" s="1">
        <f>'WeightBench IMPORT (.txt)'!F33</f>
        <v>45</v>
      </c>
      <c r="AJ17" s="1">
        <f>'WeightBench IMPORT (.txt)'!G33</f>
        <v>27</v>
      </c>
      <c r="AK17" s="1">
        <f>'WeightBench IMPORT (.txt)'!H33</f>
        <v>0</v>
      </c>
      <c r="AL17" s="52">
        <f t="shared" si="14"/>
        <v>58.40404040404041</v>
      </c>
      <c r="AM17" s="52">
        <f t="shared" si="15"/>
        <v>38.09090909090909</v>
      </c>
      <c r="AN17" s="54">
        <f t="shared" si="5"/>
        <v>10.156565656565657</v>
      </c>
      <c r="AO17" s="54">
        <f t="shared" si="6"/>
        <v>48.247474747474755</v>
      </c>
    </row>
    <row r="18" spans="1:41" ht="12">
      <c r="A18" s="1">
        <f t="shared" si="7"/>
        <v>16</v>
      </c>
      <c r="B18" s="40">
        <v>48</v>
      </c>
      <c r="C18" s="40">
        <v>29</v>
      </c>
      <c r="D18" s="26">
        <f t="shared" si="0"/>
        <v>38.5</v>
      </c>
      <c r="E18" s="26">
        <f t="shared" si="1"/>
        <v>9.5</v>
      </c>
      <c r="G18" s="47">
        <f t="shared" si="8"/>
        <v>78.57142857142858</v>
      </c>
      <c r="H18" s="26">
        <f t="shared" si="2"/>
        <v>70</v>
      </c>
      <c r="I18" s="47">
        <f t="shared" si="9"/>
        <v>8.333333333333343</v>
      </c>
      <c r="J18" s="26">
        <f t="shared" si="10"/>
        <v>30</v>
      </c>
      <c r="P18" s="1">
        <f t="shared" si="11"/>
        <v>16</v>
      </c>
      <c r="Q18" s="43">
        <v>0</v>
      </c>
      <c r="R18" s="18">
        <v>70</v>
      </c>
      <c r="S18" s="43">
        <v>0</v>
      </c>
      <c r="T18" s="18">
        <v>30</v>
      </c>
      <c r="V18" s="26">
        <f t="shared" si="12"/>
        <v>70</v>
      </c>
      <c r="W18" s="26">
        <f t="shared" si="13"/>
        <v>30</v>
      </c>
      <c r="X18" s="26">
        <f t="shared" si="3"/>
        <v>50</v>
      </c>
      <c r="Y18" s="26">
        <f t="shared" si="4"/>
        <v>20</v>
      </c>
      <c r="Z18" s="43">
        <v>29</v>
      </c>
      <c r="AE18" s="1">
        <f>'WeightBench IMPORT (.txt)'!A34</f>
        <v>16</v>
      </c>
      <c r="AF18" s="1">
        <f>'WeightBench IMPORT (.txt)'!C34</f>
        <v>53</v>
      </c>
      <c r="AG18" s="1">
        <f>'WeightBench IMPORT (.txt)'!D34</f>
        <v>70</v>
      </c>
      <c r="AH18" s="1">
        <f>'WeightBench IMPORT (.txt)'!E34</f>
        <v>87</v>
      </c>
      <c r="AI18" s="1">
        <f>'WeightBench IMPORT (.txt)'!F34</f>
        <v>45</v>
      </c>
      <c r="AJ18" s="1">
        <f>'WeightBench IMPORT (.txt)'!G34</f>
        <v>29</v>
      </c>
      <c r="AK18" s="1">
        <f>'WeightBench IMPORT (.txt)'!H34</f>
        <v>0</v>
      </c>
      <c r="AL18" s="52">
        <f t="shared" si="14"/>
        <v>55.01010101010101</v>
      </c>
      <c r="AM18" s="52">
        <f t="shared" si="15"/>
        <v>29.18181818181818</v>
      </c>
      <c r="AN18" s="54">
        <f t="shared" si="5"/>
        <v>12.914141414141415</v>
      </c>
      <c r="AO18" s="54">
        <f t="shared" si="6"/>
        <v>42.0959595959596</v>
      </c>
    </row>
    <row r="19" spans="1:41" ht="12">
      <c r="A19" s="41">
        <f t="shared" si="7"/>
        <v>17</v>
      </c>
      <c r="B19" s="40">
        <v>54</v>
      </c>
      <c r="C19" s="40">
        <v>28</v>
      </c>
      <c r="D19" s="26">
        <f t="shared" si="0"/>
        <v>41</v>
      </c>
      <c r="E19" s="26">
        <f t="shared" si="1"/>
        <v>13</v>
      </c>
      <c r="G19" s="47">
        <f>((($AC$3*B19/H19)-$AC$3)*-1)+$AC$2-$AC$3</f>
        <v>105.7714285714286</v>
      </c>
      <c r="H19" s="26">
        <f t="shared" si="2"/>
        <v>70</v>
      </c>
      <c r="I19" s="47">
        <f>((($AC$3*C19/J19)-$AC$3)*-1)+$AC$2-$AC$3</f>
        <v>71.93333333333334</v>
      </c>
      <c r="J19" s="26">
        <f t="shared" si="10"/>
        <v>30</v>
      </c>
      <c r="P19" s="41">
        <f t="shared" si="11"/>
        <v>17</v>
      </c>
      <c r="Q19" s="43">
        <v>58</v>
      </c>
      <c r="R19" s="18">
        <v>70</v>
      </c>
      <c r="S19" s="43">
        <v>58</v>
      </c>
      <c r="T19" s="18">
        <v>30</v>
      </c>
      <c r="V19" s="26">
        <f>(($AC$3-(Q19-($AC$2-$AC$3)))/$AC$3)*R19</f>
        <v>70</v>
      </c>
      <c r="W19" s="26">
        <f>(($AC$3-(S19-($AC$2-$AC$3)))/$AC$3)*T19</f>
        <v>30</v>
      </c>
      <c r="X19" s="26">
        <f t="shared" si="3"/>
        <v>50</v>
      </c>
      <c r="Y19" s="26">
        <f t="shared" si="4"/>
        <v>20</v>
      </c>
      <c r="Z19" s="43">
        <v>8</v>
      </c>
      <c r="AE19" s="1">
        <f>'WeightBench IMPORT (.txt)'!A35</f>
        <v>17</v>
      </c>
      <c r="AF19" s="1">
        <f>'WeightBench IMPORT (.txt)'!C35</f>
        <v>102</v>
      </c>
      <c r="AG19" s="1">
        <f>'WeightBench IMPORT (.txt)'!D35</f>
        <v>70</v>
      </c>
      <c r="AH19" s="1">
        <f>'WeightBench IMPORT (.txt)'!E35</f>
        <v>116</v>
      </c>
      <c r="AI19" s="1">
        <f>'WeightBench IMPORT (.txt)'!F35</f>
        <v>45</v>
      </c>
      <c r="AJ19" s="1">
        <f>'WeightBench IMPORT (.txt)'!G35</f>
        <v>8</v>
      </c>
      <c r="AK19" s="1">
        <f>'WeightBench IMPORT (.txt)'!H35</f>
        <v>0</v>
      </c>
      <c r="AL19" s="52">
        <f>(($AR$3-(AF19-($AR$2-$AR$3)))/$AR$3)*AG19</f>
        <v>54.090909090909086</v>
      </c>
      <c r="AM19" s="52">
        <f>(($AR$3-(AH19-($AR$2-$AR$3)))/$AR$3)*AI19</f>
        <v>31.758373205741623</v>
      </c>
      <c r="AN19" s="54">
        <f t="shared" si="5"/>
        <v>11.166267942583731</v>
      </c>
      <c r="AO19" s="54">
        <f t="shared" si="6"/>
        <v>42.92464114832536</v>
      </c>
    </row>
    <row r="20" spans="1:41" ht="12">
      <c r="A20" s="1">
        <f t="shared" si="7"/>
        <v>18</v>
      </c>
      <c r="B20" s="40">
        <v>45</v>
      </c>
      <c r="C20" s="40">
        <v>31</v>
      </c>
      <c r="D20" s="26">
        <f t="shared" si="0"/>
        <v>38</v>
      </c>
      <c r="E20" s="26">
        <f t="shared" si="1"/>
        <v>7</v>
      </c>
      <c r="G20" s="47">
        <f t="shared" si="8"/>
        <v>0</v>
      </c>
      <c r="H20" s="26">
        <f t="shared" si="2"/>
        <v>45</v>
      </c>
      <c r="I20" s="47">
        <f t="shared" si="9"/>
        <v>77.77777777777777</v>
      </c>
      <c r="J20" s="26">
        <f t="shared" si="10"/>
        <v>45</v>
      </c>
      <c r="P20" s="1">
        <f t="shared" si="11"/>
        <v>18</v>
      </c>
      <c r="Q20" s="43">
        <v>0</v>
      </c>
      <c r="R20" s="18">
        <v>70</v>
      </c>
      <c r="S20" s="43">
        <v>0</v>
      </c>
      <c r="T20" s="18">
        <v>30</v>
      </c>
      <c r="V20" s="26">
        <f t="shared" si="12"/>
        <v>70</v>
      </c>
      <c r="W20" s="26">
        <f t="shared" si="13"/>
        <v>30</v>
      </c>
      <c r="X20" s="26">
        <f t="shared" si="3"/>
        <v>50</v>
      </c>
      <c r="Y20" s="26">
        <f t="shared" si="4"/>
        <v>20</v>
      </c>
      <c r="Z20" s="43">
        <v>24</v>
      </c>
      <c r="AE20" s="1">
        <f>'WeightBench IMPORT (.txt)'!A36</f>
        <v>18</v>
      </c>
      <c r="AF20" s="1">
        <f>'WeightBench IMPORT (.txt)'!C36</f>
        <v>54</v>
      </c>
      <c r="AG20" s="1">
        <f>'WeightBench IMPORT (.txt)'!D36</f>
        <v>70</v>
      </c>
      <c r="AH20" s="1">
        <f>'WeightBench IMPORT (.txt)'!E36</f>
        <v>88</v>
      </c>
      <c r="AI20" s="1">
        <f>'WeightBench IMPORT (.txt)'!F36</f>
        <v>45</v>
      </c>
      <c r="AJ20" s="1">
        <f>'WeightBench IMPORT (.txt)'!G36</f>
        <v>24</v>
      </c>
      <c r="AK20" s="1">
        <f>'WeightBench IMPORT (.txt)'!H36</f>
        <v>0</v>
      </c>
      <c r="AL20" s="52">
        <f t="shared" si="14"/>
        <v>54.72727272727273</v>
      </c>
      <c r="AM20" s="52">
        <f t="shared" si="15"/>
        <v>29.000000000000004</v>
      </c>
      <c r="AN20" s="54">
        <f t="shared" si="5"/>
        <v>12.863636363636362</v>
      </c>
      <c r="AO20" s="54">
        <f t="shared" si="6"/>
        <v>41.86363636363637</v>
      </c>
    </row>
    <row r="21" spans="1:41" ht="12">
      <c r="A21" s="41">
        <f t="shared" si="7"/>
        <v>19</v>
      </c>
      <c r="B21" s="40">
        <v>44</v>
      </c>
      <c r="C21" s="40">
        <v>33</v>
      </c>
      <c r="D21" s="26">
        <f t="shared" si="0"/>
        <v>38.5</v>
      </c>
      <c r="E21" s="26">
        <f t="shared" si="1"/>
        <v>5.5</v>
      </c>
      <c r="G21" s="47">
        <f>((($AC$3*B21/H21)-$AC$3)*-1)+$AC$2-$AC$3</f>
        <v>62.644444444444446</v>
      </c>
      <c r="H21" s="26">
        <f t="shared" si="2"/>
        <v>45</v>
      </c>
      <c r="I21" s="47">
        <f>((($AC$3*C21/J21)-$AC$3)*-1)+$AC$2-$AC$3</f>
        <v>113.73333333333335</v>
      </c>
      <c r="J21" s="26">
        <f t="shared" si="10"/>
        <v>45</v>
      </c>
      <c r="P21" s="41">
        <f t="shared" si="11"/>
        <v>19</v>
      </c>
      <c r="Q21" s="43">
        <v>58</v>
      </c>
      <c r="R21" s="18">
        <v>70</v>
      </c>
      <c r="S21" s="43">
        <v>58</v>
      </c>
      <c r="T21" s="18">
        <v>30</v>
      </c>
      <c r="V21" s="26">
        <f>(($AC$3-(Q21-($AC$2-$AC$3)))/$AC$3)*R21</f>
        <v>70</v>
      </c>
      <c r="W21" s="26">
        <f>(($AC$3-(S21-($AC$2-$AC$3)))/$AC$3)*T21</f>
        <v>30</v>
      </c>
      <c r="X21" s="26">
        <f t="shared" si="3"/>
        <v>50</v>
      </c>
      <c r="Y21" s="26">
        <f t="shared" si="4"/>
        <v>20</v>
      </c>
      <c r="Z21" s="43">
        <v>6</v>
      </c>
      <c r="AE21" s="1">
        <f>'WeightBench IMPORT (.txt)'!A37</f>
        <v>19</v>
      </c>
      <c r="AF21" s="1">
        <f>'WeightBench IMPORT (.txt)'!C37</f>
        <v>101</v>
      </c>
      <c r="AG21" s="1">
        <f>'WeightBench IMPORT (.txt)'!D37</f>
        <v>70</v>
      </c>
      <c r="AH21" s="1">
        <f>'WeightBench IMPORT (.txt)'!E37</f>
        <v>104</v>
      </c>
      <c r="AI21" s="1">
        <f>'WeightBench IMPORT (.txt)'!F37</f>
        <v>30</v>
      </c>
      <c r="AJ21" s="1">
        <f>'WeightBench IMPORT (.txt)'!G37</f>
        <v>6</v>
      </c>
      <c r="AK21" s="1">
        <f>'WeightBench IMPORT (.txt)'!H37</f>
        <v>0</v>
      </c>
      <c r="AL21" s="52">
        <f>(($AR$3-(AF21-($AR$2-$AR$3)))/$AR$3)*AG21</f>
        <v>54.42583732057416</v>
      </c>
      <c r="AM21" s="52">
        <f>(($AR$3-(AH21-($AR$2-$AR$3)))/$AR$3)*AI21</f>
        <v>22.894736842105264</v>
      </c>
      <c r="AN21" s="54">
        <f t="shared" si="5"/>
        <v>15.765550239234448</v>
      </c>
      <c r="AO21" s="54">
        <f t="shared" si="6"/>
        <v>38.66028708133971</v>
      </c>
    </row>
    <row r="22" spans="1:41" ht="12">
      <c r="A22" s="1">
        <f t="shared" si="7"/>
        <v>20</v>
      </c>
      <c r="B22" s="40">
        <v>46</v>
      </c>
      <c r="C22" s="40">
        <v>30</v>
      </c>
      <c r="D22" s="26">
        <f t="shared" si="0"/>
        <v>38</v>
      </c>
      <c r="E22" s="26">
        <f t="shared" si="1"/>
        <v>8</v>
      </c>
      <c r="G22" s="47">
        <f t="shared" si="8"/>
        <v>85.71428571428572</v>
      </c>
      <c r="H22" s="26">
        <f t="shared" si="2"/>
        <v>70</v>
      </c>
      <c r="I22" s="47">
        <f t="shared" si="9"/>
        <v>0</v>
      </c>
      <c r="J22" s="26">
        <f t="shared" si="10"/>
        <v>30</v>
      </c>
      <c r="P22" s="1">
        <f t="shared" si="11"/>
        <v>20</v>
      </c>
      <c r="Q22" s="43">
        <v>0</v>
      </c>
      <c r="R22" s="18">
        <v>70</v>
      </c>
      <c r="S22" s="43">
        <v>0</v>
      </c>
      <c r="T22" s="18">
        <v>30</v>
      </c>
      <c r="V22" s="26">
        <f t="shared" si="12"/>
        <v>70</v>
      </c>
      <c r="W22" s="26">
        <f t="shared" si="13"/>
        <v>30</v>
      </c>
      <c r="X22" s="26">
        <f t="shared" si="3"/>
        <v>50</v>
      </c>
      <c r="Y22" s="26">
        <f t="shared" si="4"/>
        <v>20</v>
      </c>
      <c r="Z22" s="43">
        <v>12</v>
      </c>
      <c r="AE22" s="1">
        <f>'WeightBench IMPORT (.txt)'!A38</f>
        <v>20</v>
      </c>
      <c r="AF22" s="1">
        <f>'WeightBench IMPORT (.txt)'!C38</f>
        <v>79</v>
      </c>
      <c r="AG22" s="1">
        <f>'WeightBench IMPORT (.txt)'!D38</f>
        <v>70</v>
      </c>
      <c r="AH22" s="1">
        <f>'WeightBench IMPORT (.txt)'!E38</f>
        <v>107</v>
      </c>
      <c r="AI22" s="1">
        <f>'WeightBench IMPORT (.txt)'!F38</f>
        <v>45</v>
      </c>
      <c r="AJ22" s="1">
        <f>'WeightBench IMPORT (.txt)'!G38</f>
        <v>12</v>
      </c>
      <c r="AK22" s="1">
        <f>'WeightBench IMPORT (.txt)'!H38</f>
        <v>0</v>
      </c>
      <c r="AL22" s="52">
        <f t="shared" si="14"/>
        <v>47.65656565656566</v>
      </c>
      <c r="AM22" s="52">
        <f t="shared" si="15"/>
        <v>25.545454545454547</v>
      </c>
      <c r="AN22" s="54">
        <f t="shared" si="5"/>
        <v>11.055555555555557</v>
      </c>
      <c r="AO22" s="54">
        <f t="shared" si="6"/>
        <v>36.601010101010104</v>
      </c>
    </row>
    <row r="23" spans="1:41" ht="12">
      <c r="A23" s="1">
        <f t="shared" si="7"/>
        <v>21</v>
      </c>
      <c r="B23" s="40">
        <v>48</v>
      </c>
      <c r="C23" s="40">
        <v>32</v>
      </c>
      <c r="D23" s="26">
        <f t="shared" si="0"/>
        <v>40</v>
      </c>
      <c r="E23" s="26">
        <f t="shared" si="1"/>
        <v>8</v>
      </c>
      <c r="G23" s="47">
        <f t="shared" si="8"/>
        <v>78.57142857142858</v>
      </c>
      <c r="H23" s="26">
        <f t="shared" si="2"/>
        <v>70</v>
      </c>
      <c r="I23" s="47">
        <f t="shared" si="9"/>
        <v>72.22222222222223</v>
      </c>
      <c r="J23" s="26">
        <f t="shared" si="10"/>
        <v>45</v>
      </c>
      <c r="P23" s="1">
        <f t="shared" si="11"/>
        <v>21</v>
      </c>
      <c r="Q23" s="43">
        <v>0</v>
      </c>
      <c r="R23" s="18">
        <v>70</v>
      </c>
      <c r="S23" s="43">
        <v>0</v>
      </c>
      <c r="T23" s="18">
        <v>30</v>
      </c>
      <c r="V23" s="26">
        <f t="shared" si="12"/>
        <v>70</v>
      </c>
      <c r="W23" s="26">
        <f t="shared" si="13"/>
        <v>30</v>
      </c>
      <c r="X23" s="26">
        <f t="shared" si="3"/>
        <v>50</v>
      </c>
      <c r="Y23" s="26">
        <f t="shared" si="4"/>
        <v>20</v>
      </c>
      <c r="Z23" s="43">
        <v>15</v>
      </c>
      <c r="AE23" s="1">
        <f>'WeightBench IMPORT (.txt)'!A39</f>
        <v>21</v>
      </c>
      <c r="AF23" s="1">
        <f>'WeightBench IMPORT (.txt)'!C39</f>
        <v>50</v>
      </c>
      <c r="AG23" s="1">
        <f>'WeightBench IMPORT (.txt)'!D39</f>
        <v>70</v>
      </c>
      <c r="AH23" s="1">
        <f>'WeightBench IMPORT (.txt)'!E39</f>
        <v>54</v>
      </c>
      <c r="AI23" s="1">
        <f>'WeightBench IMPORT (.txt)'!F39</f>
        <v>45</v>
      </c>
      <c r="AJ23" s="1">
        <f>'WeightBench IMPORT (.txt)'!G39</f>
        <v>15</v>
      </c>
      <c r="AK23" s="1">
        <f>'WeightBench IMPORT (.txt)'!H39</f>
        <v>0</v>
      </c>
      <c r="AL23" s="52">
        <f t="shared" si="14"/>
        <v>55.85858585858586</v>
      </c>
      <c r="AM23" s="52">
        <f t="shared" si="15"/>
        <v>35.18181818181819</v>
      </c>
      <c r="AN23" s="54">
        <f t="shared" si="5"/>
        <v>10.338383838383837</v>
      </c>
      <c r="AO23" s="54">
        <f t="shared" si="6"/>
        <v>45.52020202020202</v>
      </c>
    </row>
    <row r="24" spans="1:41" ht="12">
      <c r="A24" s="41">
        <f t="shared" si="7"/>
        <v>22</v>
      </c>
      <c r="B24" s="40">
        <v>46</v>
      </c>
      <c r="C24" s="40">
        <v>34</v>
      </c>
      <c r="D24" s="26">
        <f t="shared" si="0"/>
        <v>40</v>
      </c>
      <c r="E24" s="26">
        <f t="shared" si="1"/>
        <v>6</v>
      </c>
      <c r="G24" s="47">
        <f>((($AC$3*B24/H24)-$AC$3)*-1)+$AC$2-$AC$3</f>
        <v>129.65714285714284</v>
      </c>
      <c r="H24" s="26">
        <f t="shared" si="2"/>
        <v>70</v>
      </c>
      <c r="I24" s="47">
        <f>((($AC$3*C24/J24)-$AC$3)*-1)+$AC$2-$AC$3</f>
        <v>109.0888888888889</v>
      </c>
      <c r="J24" s="26">
        <f t="shared" si="10"/>
        <v>45</v>
      </c>
      <c r="P24" s="41">
        <f t="shared" si="11"/>
        <v>22</v>
      </c>
      <c r="Q24" s="43">
        <v>58</v>
      </c>
      <c r="R24" s="18">
        <v>70</v>
      </c>
      <c r="S24" s="43">
        <v>58</v>
      </c>
      <c r="T24" s="18">
        <v>30</v>
      </c>
      <c r="V24" s="26">
        <f>(($AC$3-(Q24-($AC$2-$AC$3)))/$AC$3)*R24</f>
        <v>70</v>
      </c>
      <c r="W24" s="26">
        <f>(($AC$3-(S24-($AC$2-$AC$3)))/$AC$3)*T24</f>
        <v>30</v>
      </c>
      <c r="X24" s="26">
        <f t="shared" si="3"/>
        <v>50</v>
      </c>
      <c r="Y24" s="26">
        <f t="shared" si="4"/>
        <v>20</v>
      </c>
      <c r="Z24" s="43">
        <v>7</v>
      </c>
      <c r="AE24" s="1">
        <f>'WeightBench IMPORT (.txt)'!A40</f>
        <v>22</v>
      </c>
      <c r="AF24" s="1">
        <f>'WeightBench IMPORT (.txt)'!C40</f>
        <v>73</v>
      </c>
      <c r="AG24" s="1">
        <f>'WeightBench IMPORT (.txt)'!D40</f>
        <v>70</v>
      </c>
      <c r="AH24" s="1">
        <f>'WeightBench IMPORT (.txt)'!E40</f>
        <v>64</v>
      </c>
      <c r="AI24" s="1">
        <f>'WeightBench IMPORT (.txt)'!F40</f>
        <v>45</v>
      </c>
      <c r="AJ24" s="1">
        <f>'WeightBench IMPORT (.txt)'!G40</f>
        <v>7</v>
      </c>
      <c r="AK24" s="1">
        <f>'WeightBench IMPORT (.txt)'!H40</f>
        <v>0</v>
      </c>
      <c r="AL24" s="52">
        <f>(($AR$3-(AF24-($AR$2-$AR$3)))/$AR$3)*AG24</f>
        <v>63.803827751196174</v>
      </c>
      <c r="AM24" s="52">
        <f>(($AR$3-(AH24-($AR$2-$AR$3)))/$AR$3)*AI24</f>
        <v>42.95454545454545</v>
      </c>
      <c r="AN24" s="54">
        <f t="shared" si="5"/>
        <v>10.42464114832536</v>
      </c>
      <c r="AO24" s="54">
        <f t="shared" si="6"/>
        <v>53.37918660287082</v>
      </c>
    </row>
    <row r="25" spans="1:41" ht="12">
      <c r="A25" s="1">
        <f t="shared" si="7"/>
        <v>23</v>
      </c>
      <c r="B25" s="40">
        <v>44</v>
      </c>
      <c r="C25" s="40">
        <v>31</v>
      </c>
      <c r="D25" s="26">
        <f t="shared" si="0"/>
        <v>37.5</v>
      </c>
      <c r="E25" s="26">
        <f t="shared" si="1"/>
        <v>6.5</v>
      </c>
      <c r="G25" s="47">
        <f t="shared" si="8"/>
        <v>5.555555555555543</v>
      </c>
      <c r="H25" s="26">
        <f t="shared" si="2"/>
        <v>45</v>
      </c>
      <c r="I25" s="47">
        <f t="shared" si="9"/>
        <v>77.77777777777777</v>
      </c>
      <c r="J25" s="26">
        <f t="shared" si="10"/>
        <v>45</v>
      </c>
      <c r="P25" s="1">
        <f t="shared" si="11"/>
        <v>23</v>
      </c>
      <c r="Q25" s="43">
        <v>0</v>
      </c>
      <c r="R25" s="18">
        <v>70</v>
      </c>
      <c r="S25" s="43">
        <v>0</v>
      </c>
      <c r="T25" s="18">
        <v>30</v>
      </c>
      <c r="V25" s="26">
        <f t="shared" si="12"/>
        <v>70</v>
      </c>
      <c r="W25" s="26">
        <f t="shared" si="13"/>
        <v>30</v>
      </c>
      <c r="X25" s="26">
        <f t="shared" si="3"/>
        <v>50</v>
      </c>
      <c r="Y25" s="26">
        <f t="shared" si="4"/>
        <v>20</v>
      </c>
      <c r="Z25" s="43">
        <v>14</v>
      </c>
      <c r="AE25" s="1">
        <f>'WeightBench IMPORT (.txt)'!A41</f>
        <v>23</v>
      </c>
      <c r="AF25" s="1">
        <f>'WeightBench IMPORT (.txt)'!C41</f>
        <v>67</v>
      </c>
      <c r="AG25" s="1">
        <f>'WeightBench IMPORT (.txt)'!D41</f>
        <v>70</v>
      </c>
      <c r="AH25" s="1">
        <f>'WeightBench IMPORT (.txt)'!E41</f>
        <v>60</v>
      </c>
      <c r="AI25" s="1">
        <f>'WeightBench IMPORT (.txt)'!F41</f>
        <v>45</v>
      </c>
      <c r="AJ25" s="1">
        <f>'WeightBench IMPORT (.txt)'!G41</f>
        <v>14</v>
      </c>
      <c r="AK25" s="1">
        <f>'WeightBench IMPORT (.txt)'!H41</f>
        <v>0</v>
      </c>
      <c r="AL25" s="52">
        <f t="shared" si="14"/>
        <v>51.05050505050505</v>
      </c>
      <c r="AM25" s="52">
        <f t="shared" si="15"/>
        <v>34.09090909090909</v>
      </c>
      <c r="AN25" s="54">
        <f t="shared" si="5"/>
        <v>8.47979797979798</v>
      </c>
      <c r="AO25" s="54">
        <f t="shared" si="6"/>
        <v>42.57070707070707</v>
      </c>
    </row>
    <row r="26" spans="1:41" ht="12">
      <c r="A26" s="41">
        <f t="shared" si="7"/>
        <v>24</v>
      </c>
      <c r="B26" s="40">
        <v>44</v>
      </c>
      <c r="C26" s="40">
        <v>30</v>
      </c>
      <c r="D26" s="26">
        <f t="shared" si="0"/>
        <v>37</v>
      </c>
      <c r="E26" s="26">
        <f t="shared" si="1"/>
        <v>7</v>
      </c>
      <c r="G26" s="47">
        <f>((($AC$3*B26/H26)-$AC$3)*-1)+$AC$2-$AC$3</f>
        <v>62.644444444444446</v>
      </c>
      <c r="H26" s="26">
        <f t="shared" si="2"/>
        <v>45</v>
      </c>
      <c r="I26" s="47">
        <f>((($AC$3*C26/J26)-$AC$3)*-1)+$AC$2-$AC$3</f>
        <v>58</v>
      </c>
      <c r="J26" s="26">
        <f t="shared" si="10"/>
        <v>30</v>
      </c>
      <c r="P26" s="41">
        <f t="shared" si="11"/>
        <v>24</v>
      </c>
      <c r="Q26" s="43">
        <v>58</v>
      </c>
      <c r="R26" s="18">
        <v>70</v>
      </c>
      <c r="S26" s="43">
        <v>58</v>
      </c>
      <c r="T26" s="18">
        <v>30</v>
      </c>
      <c r="V26" s="26">
        <f>(($AC$3-(Q26-($AC$2-$AC$3)))/$AC$3)*R26</f>
        <v>70</v>
      </c>
      <c r="W26" s="26">
        <f>(($AC$3-(S26-($AC$2-$AC$3)))/$AC$3)*T26</f>
        <v>30</v>
      </c>
      <c r="X26" s="26">
        <f t="shared" si="3"/>
        <v>50</v>
      </c>
      <c r="Y26" s="26">
        <f t="shared" si="4"/>
        <v>20</v>
      </c>
      <c r="Z26" s="43">
        <v>3</v>
      </c>
      <c r="AE26" s="1">
        <f>'WeightBench IMPORT (.txt)'!A42</f>
        <v>24</v>
      </c>
      <c r="AF26" s="1">
        <f>'WeightBench IMPORT (.txt)'!C42</f>
        <v>94</v>
      </c>
      <c r="AG26" s="1">
        <f>'WeightBench IMPORT (.txt)'!D42</f>
        <v>70</v>
      </c>
      <c r="AH26" s="1">
        <f>'WeightBench IMPORT (.txt)'!E42</f>
        <v>99</v>
      </c>
      <c r="AI26" s="1">
        <f>'WeightBench IMPORT (.txt)'!F42</f>
        <v>45</v>
      </c>
      <c r="AJ26" s="1">
        <f>'WeightBench IMPORT (.txt)'!G42</f>
        <v>3</v>
      </c>
      <c r="AK26" s="1">
        <f>'WeightBench IMPORT (.txt)'!H42</f>
        <v>0</v>
      </c>
      <c r="AL26" s="52">
        <f>(($AR$3-(AF26-($AR$2-$AR$3)))/$AR$3)*AG26</f>
        <v>56.77033492822966</v>
      </c>
      <c r="AM26" s="52">
        <f>(($AR$3-(AH26-($AR$2-$AR$3)))/$AR$3)*AI26</f>
        <v>35.418660287081345</v>
      </c>
      <c r="AN26" s="54">
        <f t="shared" si="5"/>
        <v>10.675837320574157</v>
      </c>
      <c r="AO26" s="54">
        <f t="shared" si="6"/>
        <v>46.0944976076555</v>
      </c>
    </row>
    <row r="27" spans="1:41" ht="12">
      <c r="A27" s="1">
        <f t="shared" si="7"/>
        <v>25</v>
      </c>
      <c r="B27" s="40">
        <v>38</v>
      </c>
      <c r="C27" s="40">
        <v>27</v>
      </c>
      <c r="D27" s="26">
        <f t="shared" si="0"/>
        <v>32.5</v>
      </c>
      <c r="E27" s="26">
        <f t="shared" si="1"/>
        <v>5.5</v>
      </c>
      <c r="G27" s="47">
        <f t="shared" si="8"/>
        <v>38.888888888888886</v>
      </c>
      <c r="H27" s="26">
        <f t="shared" si="2"/>
        <v>45</v>
      </c>
      <c r="I27" s="47">
        <f t="shared" si="9"/>
        <v>25</v>
      </c>
      <c r="J27" s="26">
        <f t="shared" si="10"/>
        <v>30</v>
      </c>
      <c r="P27" s="1">
        <f t="shared" si="11"/>
        <v>25</v>
      </c>
      <c r="Q27" s="43">
        <v>0</v>
      </c>
      <c r="R27" s="18">
        <v>70</v>
      </c>
      <c r="S27" s="43">
        <v>0</v>
      </c>
      <c r="T27" s="18">
        <v>30</v>
      </c>
      <c r="V27" s="26">
        <f t="shared" si="12"/>
        <v>70</v>
      </c>
      <c r="W27" s="26">
        <f t="shared" si="13"/>
        <v>30</v>
      </c>
      <c r="X27" s="26">
        <f t="shared" si="3"/>
        <v>50</v>
      </c>
      <c r="Y27" s="26">
        <f t="shared" si="4"/>
        <v>20</v>
      </c>
      <c r="Z27" s="43">
        <v>11</v>
      </c>
      <c r="AE27" s="1">
        <f>'WeightBench IMPORT (.txt)'!A43</f>
        <v>25</v>
      </c>
      <c r="AF27" s="1">
        <f>'WeightBench IMPORT (.txt)'!C43</f>
        <v>55</v>
      </c>
      <c r="AG27" s="1">
        <f>'WeightBench IMPORT (.txt)'!D43</f>
        <v>70</v>
      </c>
      <c r="AH27" s="1">
        <f>'WeightBench IMPORT (.txt)'!E43</f>
        <v>56</v>
      </c>
      <c r="AI27" s="1">
        <f>'WeightBench IMPORT (.txt)'!F43</f>
        <v>45</v>
      </c>
      <c r="AJ27" s="1">
        <f>'WeightBench IMPORT (.txt)'!G43</f>
        <v>11</v>
      </c>
      <c r="AK27" s="1">
        <f>'WeightBench IMPORT (.txt)'!H43</f>
        <v>0</v>
      </c>
      <c r="AL27" s="52">
        <f t="shared" si="14"/>
        <v>54.44444444444444</v>
      </c>
      <c r="AM27" s="52">
        <f t="shared" si="15"/>
        <v>34.81818181818182</v>
      </c>
      <c r="AN27" s="54">
        <f t="shared" si="5"/>
        <v>9.813131313131311</v>
      </c>
      <c r="AO27" s="54">
        <f t="shared" si="6"/>
        <v>44.631313131313135</v>
      </c>
    </row>
    <row r="28" spans="1:41" ht="12">
      <c r="A28" s="41">
        <f t="shared" si="7"/>
        <v>26</v>
      </c>
      <c r="B28" s="40">
        <v>40</v>
      </c>
      <c r="C28" s="40">
        <v>22</v>
      </c>
      <c r="D28" s="26">
        <f t="shared" si="0"/>
        <v>31</v>
      </c>
      <c r="E28" s="26">
        <f t="shared" si="1"/>
        <v>9</v>
      </c>
      <c r="G28" s="47">
        <f>((($AC$3*B28/H28)-$AC$3)*-1)+$AC$2-$AC$3</f>
        <v>81.22222222222223</v>
      </c>
      <c r="H28" s="26">
        <f t="shared" si="2"/>
        <v>45</v>
      </c>
      <c r="I28" s="47">
        <f>((($AC$3*C28/J28)-$AC$3)*-1)+$AC$2-$AC$3</f>
        <v>113.73333333333335</v>
      </c>
      <c r="J28" s="26">
        <f t="shared" si="10"/>
        <v>30</v>
      </c>
      <c r="P28" s="41">
        <f t="shared" si="11"/>
        <v>26</v>
      </c>
      <c r="Q28" s="43">
        <v>58</v>
      </c>
      <c r="R28" s="18">
        <v>70</v>
      </c>
      <c r="S28" s="43">
        <v>58</v>
      </c>
      <c r="T28" s="18">
        <v>30</v>
      </c>
      <c r="V28" s="26">
        <f>(($AC$3-(Q28-($AC$2-$AC$3)))/$AC$3)*R28</f>
        <v>70</v>
      </c>
      <c r="W28" s="26">
        <f>(($AC$3-(S28-($AC$2-$AC$3)))/$AC$3)*T28</f>
        <v>30</v>
      </c>
      <c r="X28" s="26">
        <f t="shared" si="3"/>
        <v>50</v>
      </c>
      <c r="Y28" s="26">
        <f t="shared" si="4"/>
        <v>20</v>
      </c>
      <c r="Z28" s="43">
        <v>17</v>
      </c>
      <c r="AE28" s="1">
        <f>'WeightBench IMPORT (.txt)'!A44</f>
        <v>26</v>
      </c>
      <c r="AF28" s="1">
        <f>'WeightBench IMPORT (.txt)'!C44</f>
        <v>81</v>
      </c>
      <c r="AG28" s="1">
        <f>'WeightBench IMPORT (.txt)'!D44</f>
        <v>70</v>
      </c>
      <c r="AH28" s="1">
        <f>'WeightBench IMPORT (.txt)'!E44</f>
        <v>104</v>
      </c>
      <c r="AI28" s="1">
        <f>'WeightBench IMPORT (.txt)'!F44</f>
        <v>45</v>
      </c>
      <c r="AJ28" s="1">
        <f>'WeightBench IMPORT (.txt)'!G44</f>
        <v>17</v>
      </c>
      <c r="AK28" s="1">
        <f>'WeightBench IMPORT (.txt)'!H44</f>
        <v>0</v>
      </c>
      <c r="AL28" s="52">
        <f>(($AR$3-(AF28-($AR$2-$AR$3)))/$AR$3)*AG28</f>
        <v>61.124401913875595</v>
      </c>
      <c r="AM28" s="52">
        <f>(($AR$3-(AH28-($AR$2-$AR$3)))/$AR$3)*AI28</f>
        <v>34.3421052631579</v>
      </c>
      <c r="AN28" s="54">
        <f t="shared" si="5"/>
        <v>13.391148325358849</v>
      </c>
      <c r="AO28" s="54">
        <f t="shared" si="6"/>
        <v>47.733253588516746</v>
      </c>
    </row>
    <row r="29" spans="1:41" ht="12">
      <c r="A29" s="1">
        <f t="shared" si="7"/>
        <v>27</v>
      </c>
      <c r="B29" s="40">
        <v>39</v>
      </c>
      <c r="C29" s="40">
        <v>27</v>
      </c>
      <c r="D29" s="26">
        <f t="shared" si="0"/>
        <v>33</v>
      </c>
      <c r="E29" s="26">
        <f t="shared" si="1"/>
        <v>6</v>
      </c>
      <c r="G29" s="47">
        <f t="shared" si="8"/>
        <v>33.33333333333334</v>
      </c>
      <c r="H29" s="26">
        <f t="shared" si="2"/>
        <v>45</v>
      </c>
      <c r="I29" s="47">
        <f t="shared" si="9"/>
        <v>25</v>
      </c>
      <c r="J29" s="26">
        <f t="shared" si="10"/>
        <v>30</v>
      </c>
      <c r="P29" s="1">
        <f t="shared" si="11"/>
        <v>27</v>
      </c>
      <c r="Q29" s="43">
        <v>0</v>
      </c>
      <c r="R29" s="18">
        <v>70</v>
      </c>
      <c r="S29" s="43">
        <v>0</v>
      </c>
      <c r="T29" s="18">
        <v>30</v>
      </c>
      <c r="V29" s="26">
        <f t="shared" si="12"/>
        <v>70</v>
      </c>
      <c r="W29" s="26">
        <f t="shared" si="13"/>
        <v>30</v>
      </c>
      <c r="X29" s="26">
        <f t="shared" si="3"/>
        <v>50</v>
      </c>
      <c r="Y29" s="26">
        <f t="shared" si="4"/>
        <v>20</v>
      </c>
      <c r="Z29" s="43">
        <v>19</v>
      </c>
      <c r="AE29" s="1">
        <f>'WeightBench IMPORT (.txt)'!A45</f>
        <v>27</v>
      </c>
      <c r="AF29" s="1">
        <f>'WeightBench IMPORT (.txt)'!C45</f>
        <v>8</v>
      </c>
      <c r="AG29" s="1">
        <f>'WeightBench IMPORT (.txt)'!D45</f>
        <v>70</v>
      </c>
      <c r="AH29" s="1">
        <f>'WeightBench IMPORT (.txt)'!E45</f>
        <v>6</v>
      </c>
      <c r="AI29" s="1">
        <f>'WeightBench IMPORT (.txt)'!F45</f>
        <v>45</v>
      </c>
      <c r="AJ29" s="1">
        <f>'WeightBench IMPORT (.txt)'!G45</f>
        <v>19</v>
      </c>
      <c r="AK29" s="1">
        <f>'WeightBench IMPORT (.txt)'!H45</f>
        <v>0</v>
      </c>
      <c r="AL29" s="52">
        <f t="shared" si="14"/>
        <v>67.73737373737374</v>
      </c>
      <c r="AM29" s="52">
        <f t="shared" si="15"/>
        <v>43.90909090909091</v>
      </c>
      <c r="AN29" s="54">
        <f t="shared" si="5"/>
        <v>11.914141414141419</v>
      </c>
      <c r="AO29" s="54">
        <f t="shared" si="6"/>
        <v>55.823232323232325</v>
      </c>
    </row>
    <row r="30" spans="1:41" ht="12">
      <c r="A30" s="1">
        <f t="shared" si="7"/>
        <v>28</v>
      </c>
      <c r="B30" s="40">
        <v>46</v>
      </c>
      <c r="C30" s="40">
        <v>33</v>
      </c>
      <c r="D30" s="26">
        <f t="shared" si="0"/>
        <v>39.5</v>
      </c>
      <c r="E30" s="26">
        <f t="shared" si="1"/>
        <v>6.5</v>
      </c>
      <c r="G30" s="47">
        <f t="shared" si="8"/>
        <v>85.71428571428572</v>
      </c>
      <c r="H30" s="26">
        <f t="shared" si="2"/>
        <v>70</v>
      </c>
      <c r="I30" s="47">
        <f t="shared" si="9"/>
        <v>66.66666666666666</v>
      </c>
      <c r="J30" s="26">
        <f t="shared" si="10"/>
        <v>45</v>
      </c>
      <c r="P30" s="1">
        <f t="shared" si="11"/>
        <v>28</v>
      </c>
      <c r="Q30" s="43">
        <v>0</v>
      </c>
      <c r="R30" s="18">
        <v>70</v>
      </c>
      <c r="S30" s="43">
        <v>0</v>
      </c>
      <c r="T30" s="18">
        <v>30</v>
      </c>
      <c r="V30" s="26">
        <f t="shared" si="12"/>
        <v>70</v>
      </c>
      <c r="W30" s="26">
        <f t="shared" si="13"/>
        <v>30</v>
      </c>
      <c r="X30" s="26">
        <f t="shared" si="3"/>
        <v>50</v>
      </c>
      <c r="Y30" s="26">
        <f t="shared" si="4"/>
        <v>20</v>
      </c>
      <c r="Z30" s="43">
        <v>11</v>
      </c>
      <c r="AE30" s="1">
        <f>'WeightBench IMPORT (.txt)'!A46</f>
        <v>28</v>
      </c>
      <c r="AF30" s="1">
        <f>'WeightBench IMPORT (.txt)'!C46</f>
        <v>75</v>
      </c>
      <c r="AG30" s="1">
        <f>'WeightBench IMPORT (.txt)'!D46</f>
        <v>70</v>
      </c>
      <c r="AH30" s="1">
        <f>'WeightBench IMPORT (.txt)'!E46</f>
        <v>69</v>
      </c>
      <c r="AI30" s="1">
        <f>'WeightBench IMPORT (.txt)'!F46</f>
        <v>45</v>
      </c>
      <c r="AJ30" s="1">
        <f>'WeightBench IMPORT (.txt)'!G46</f>
        <v>11</v>
      </c>
      <c r="AK30" s="1">
        <f>'WeightBench IMPORT (.txt)'!H46</f>
        <v>0</v>
      </c>
      <c r="AL30" s="52">
        <f t="shared" si="14"/>
        <v>48.78787878787879</v>
      </c>
      <c r="AM30" s="52">
        <f t="shared" si="15"/>
        <v>32.45454545454545</v>
      </c>
      <c r="AN30" s="54">
        <f t="shared" si="5"/>
        <v>8.166666666666668</v>
      </c>
      <c r="AO30" s="54">
        <f t="shared" si="6"/>
        <v>40.621212121212125</v>
      </c>
    </row>
    <row r="31" spans="1:41" ht="12">
      <c r="A31" s="41">
        <f t="shared" si="7"/>
        <v>29</v>
      </c>
      <c r="B31" s="40">
        <v>53</v>
      </c>
      <c r="C31" s="40">
        <v>32</v>
      </c>
      <c r="D31" s="26">
        <f t="shared" si="0"/>
        <v>42.5</v>
      </c>
      <c r="E31" s="26">
        <f t="shared" si="1"/>
        <v>10.5</v>
      </c>
      <c r="G31" s="47">
        <f>((($AC$3*B31/H31)-$AC$3)*-1)+$AC$2-$AC$3</f>
        <v>108.75714285714287</v>
      </c>
      <c r="H31" s="26">
        <f t="shared" si="2"/>
        <v>70</v>
      </c>
      <c r="I31" s="47">
        <f>((($AC$3*C31/J31)-$AC$3)*-1)+$AC$2-$AC$3</f>
        <v>118.37777777777774</v>
      </c>
      <c r="J31" s="26">
        <f t="shared" si="10"/>
        <v>45</v>
      </c>
      <c r="P31" s="41">
        <f t="shared" si="11"/>
        <v>29</v>
      </c>
      <c r="Q31" s="43">
        <v>58</v>
      </c>
      <c r="R31" s="18">
        <v>70</v>
      </c>
      <c r="S31" s="43">
        <v>58</v>
      </c>
      <c r="T31" s="18">
        <v>30</v>
      </c>
      <c r="V31" s="26">
        <f>(($AC$3-(Q31-($AC$2-$AC$3)))/$AC$3)*R31</f>
        <v>70</v>
      </c>
      <c r="W31" s="26">
        <f>(($AC$3-(S31-($AC$2-$AC$3)))/$AC$3)*T31</f>
        <v>30</v>
      </c>
      <c r="X31" s="26">
        <f t="shared" si="3"/>
        <v>50</v>
      </c>
      <c r="Y31" s="26">
        <f t="shared" si="4"/>
        <v>20</v>
      </c>
      <c r="Z31" s="43">
        <v>8</v>
      </c>
      <c r="AE31" s="1">
        <f>'WeightBench IMPORT (.txt)'!A47</f>
        <v>29</v>
      </c>
      <c r="AF31" s="1">
        <f>'WeightBench IMPORT (.txt)'!C47</f>
        <v>77</v>
      </c>
      <c r="AG31" s="1">
        <f>'WeightBench IMPORT (.txt)'!D47</f>
        <v>70</v>
      </c>
      <c r="AH31" s="1">
        <f>'WeightBench IMPORT (.txt)'!E47</f>
        <v>81</v>
      </c>
      <c r="AI31" s="1">
        <f>'WeightBench IMPORT (.txt)'!F47</f>
        <v>45</v>
      </c>
      <c r="AJ31" s="1">
        <f>'WeightBench IMPORT (.txt)'!G47</f>
        <v>8</v>
      </c>
      <c r="AK31" s="1">
        <f>'WeightBench IMPORT (.txt)'!H47</f>
        <v>0</v>
      </c>
      <c r="AL31" s="52">
        <f>(($AR$3-(AF31-($AR$2-$AR$3)))/$AR$3)*AG31</f>
        <v>62.46411483253589</v>
      </c>
      <c r="AM31" s="52">
        <f>(($AR$3-(AH31-($AR$2-$AR$3)))/$AR$3)*AI31</f>
        <v>39.294258373205736</v>
      </c>
      <c r="AN31" s="54">
        <f t="shared" si="5"/>
        <v>11.584928229665078</v>
      </c>
      <c r="AO31" s="54">
        <f t="shared" si="6"/>
        <v>50.87918660287082</v>
      </c>
    </row>
    <row r="32" spans="1:41" ht="12">
      <c r="A32" s="1">
        <f t="shared" si="7"/>
        <v>30</v>
      </c>
      <c r="B32" s="40">
        <v>68</v>
      </c>
      <c r="C32" s="40">
        <v>18</v>
      </c>
      <c r="D32" s="26">
        <f t="shared" si="0"/>
        <v>43</v>
      </c>
      <c r="E32" s="26">
        <f t="shared" si="1"/>
        <v>25</v>
      </c>
      <c r="G32" s="47">
        <f t="shared" si="8"/>
        <v>7.142857142857139</v>
      </c>
      <c r="H32" s="26">
        <f t="shared" si="2"/>
        <v>70</v>
      </c>
      <c r="I32" s="47">
        <f t="shared" si="9"/>
        <v>100</v>
      </c>
      <c r="J32" s="26">
        <f t="shared" si="10"/>
        <v>30</v>
      </c>
      <c r="P32" s="1">
        <f t="shared" si="11"/>
        <v>30</v>
      </c>
      <c r="Q32" s="43">
        <v>0</v>
      </c>
      <c r="R32" s="18">
        <v>70</v>
      </c>
      <c r="S32" s="43">
        <v>0</v>
      </c>
      <c r="T32" s="18">
        <v>30</v>
      </c>
      <c r="V32" s="26">
        <f t="shared" si="12"/>
        <v>70</v>
      </c>
      <c r="W32" s="26">
        <f t="shared" si="13"/>
        <v>30</v>
      </c>
      <c r="X32" s="26">
        <f t="shared" si="3"/>
        <v>50</v>
      </c>
      <c r="Y32" s="26">
        <f t="shared" si="4"/>
        <v>20</v>
      </c>
      <c r="Z32" s="43">
        <v>11</v>
      </c>
      <c r="AE32" s="1">
        <f>'WeightBench IMPORT (.txt)'!A48</f>
        <v>30</v>
      </c>
      <c r="AF32" s="1">
        <f>'WeightBench IMPORT (.txt)'!C48</f>
        <v>88</v>
      </c>
      <c r="AG32" s="1">
        <f>'WeightBench IMPORT (.txt)'!D48</f>
        <v>70</v>
      </c>
      <c r="AH32" s="1">
        <f>'WeightBench IMPORT (.txt)'!E48</f>
        <v>31</v>
      </c>
      <c r="AI32" s="1">
        <f>'WeightBench IMPORT (.txt)'!F48</f>
        <v>30</v>
      </c>
      <c r="AJ32" s="1">
        <f>'WeightBench IMPORT (.txt)'!G48</f>
        <v>11</v>
      </c>
      <c r="AK32" s="1">
        <f>'WeightBench IMPORT (.txt)'!H48</f>
        <v>0</v>
      </c>
      <c r="AL32" s="52">
        <f t="shared" si="14"/>
        <v>45.111111111111114</v>
      </c>
      <c r="AM32" s="52">
        <f t="shared" si="15"/>
        <v>26.242424242424242</v>
      </c>
      <c r="AN32" s="54">
        <f t="shared" si="5"/>
        <v>9.434343434343436</v>
      </c>
      <c r="AO32" s="54">
        <f t="shared" si="6"/>
        <v>35.67676767676768</v>
      </c>
    </row>
    <row r="33" spans="1:41" ht="12">
      <c r="A33" s="41">
        <f t="shared" si="7"/>
        <v>31</v>
      </c>
      <c r="B33" s="40">
        <v>44</v>
      </c>
      <c r="C33" s="40">
        <v>31</v>
      </c>
      <c r="D33" s="26">
        <f t="shared" si="0"/>
        <v>37.5</v>
      </c>
      <c r="E33" s="26">
        <f t="shared" si="1"/>
        <v>6.5</v>
      </c>
      <c r="G33" s="47">
        <f>((($AC$3*B33/H33)-$AC$3)*-1)+$AC$2-$AC$3</f>
        <v>62.644444444444446</v>
      </c>
      <c r="H33" s="26">
        <f t="shared" si="2"/>
        <v>45</v>
      </c>
      <c r="I33" s="47">
        <f>((($AC$3*C33/J33)-$AC$3)*-1)+$AC$2-$AC$3</f>
        <v>123.02222222222224</v>
      </c>
      <c r="J33" s="26">
        <f t="shared" si="10"/>
        <v>45</v>
      </c>
      <c r="P33" s="41">
        <f t="shared" si="11"/>
        <v>31</v>
      </c>
      <c r="Q33" s="43">
        <v>58</v>
      </c>
      <c r="R33" s="18">
        <v>70</v>
      </c>
      <c r="S33" s="43">
        <v>58</v>
      </c>
      <c r="T33" s="18">
        <v>30</v>
      </c>
      <c r="V33" s="26">
        <f>(($AC$3-(Q33-($AC$2-$AC$3)))/$AC$3)*R33</f>
        <v>70</v>
      </c>
      <c r="W33" s="26">
        <f>(($AC$3-(S33-($AC$2-$AC$3)))/$AC$3)*T33</f>
        <v>30</v>
      </c>
      <c r="X33" s="26">
        <f t="shared" si="3"/>
        <v>50</v>
      </c>
      <c r="Y33" s="26">
        <f t="shared" si="4"/>
        <v>20</v>
      </c>
      <c r="Z33" s="43">
        <v>7</v>
      </c>
      <c r="AE33" s="1">
        <f>'WeightBench IMPORT (.txt)'!A49</f>
        <v>31</v>
      </c>
      <c r="AF33" s="1">
        <f>'WeightBench IMPORT (.txt)'!C49</f>
        <v>84</v>
      </c>
      <c r="AG33" s="1">
        <f>'WeightBench IMPORT (.txt)'!D49</f>
        <v>70</v>
      </c>
      <c r="AH33" s="1">
        <f>'WeightBench IMPORT (.txt)'!E49</f>
        <v>60</v>
      </c>
      <c r="AI33" s="1">
        <f>'WeightBench IMPORT (.txt)'!F49</f>
        <v>30</v>
      </c>
      <c r="AJ33" s="1">
        <f>'WeightBench IMPORT (.txt)'!G49</f>
        <v>7</v>
      </c>
      <c r="AK33" s="1">
        <f>'WeightBench IMPORT (.txt)'!H49</f>
        <v>0</v>
      </c>
      <c r="AL33" s="52">
        <f>(($AR$3-(AF33-($AR$2-$AR$3)))/$AR$3)*AG33</f>
        <v>60.11961722488038</v>
      </c>
      <c r="AM33" s="52">
        <f>(($AR$3-(AH33-($AR$2-$AR$3)))/$AR$3)*AI33</f>
        <v>29.210526315789476</v>
      </c>
      <c r="AN33" s="54">
        <f t="shared" si="5"/>
        <v>15.454545454545451</v>
      </c>
      <c r="AO33" s="54">
        <f t="shared" si="6"/>
        <v>44.665071770334926</v>
      </c>
    </row>
    <row r="34" spans="1:41" ht="12">
      <c r="A34" s="1">
        <f t="shared" si="7"/>
        <v>32</v>
      </c>
      <c r="B34" s="40">
        <v>43</v>
      </c>
      <c r="C34" s="40">
        <v>31</v>
      </c>
      <c r="D34" s="26">
        <f t="shared" si="0"/>
        <v>37</v>
      </c>
      <c r="E34" s="26">
        <f t="shared" si="1"/>
        <v>6</v>
      </c>
      <c r="G34" s="47">
        <f t="shared" si="8"/>
        <v>11.111111111111114</v>
      </c>
      <c r="H34" s="26">
        <f t="shared" si="2"/>
        <v>45</v>
      </c>
      <c r="I34" s="47">
        <f t="shared" si="9"/>
        <v>77.77777777777777</v>
      </c>
      <c r="J34" s="26">
        <f t="shared" si="10"/>
        <v>45</v>
      </c>
      <c r="P34" s="1">
        <f t="shared" si="11"/>
        <v>32</v>
      </c>
      <c r="Q34" s="43">
        <v>0</v>
      </c>
      <c r="R34" s="18">
        <v>70</v>
      </c>
      <c r="S34" s="43">
        <v>0</v>
      </c>
      <c r="T34" s="18">
        <v>30</v>
      </c>
      <c r="V34" s="26">
        <f t="shared" si="12"/>
        <v>70</v>
      </c>
      <c r="W34" s="26">
        <f t="shared" si="13"/>
        <v>30</v>
      </c>
      <c r="X34" s="26">
        <f t="shared" si="3"/>
        <v>50</v>
      </c>
      <c r="Y34" s="26">
        <f t="shared" si="4"/>
        <v>20</v>
      </c>
      <c r="Z34" s="43">
        <v>25</v>
      </c>
      <c r="AE34" s="1">
        <f>'WeightBench IMPORT (.txt)'!A50</f>
        <v>32</v>
      </c>
      <c r="AF34" s="1">
        <f>'WeightBench IMPORT (.txt)'!C50</f>
        <v>84</v>
      </c>
      <c r="AG34" s="1">
        <f>'WeightBench IMPORT (.txt)'!D50</f>
        <v>70</v>
      </c>
      <c r="AH34" s="1">
        <f>'WeightBench IMPORT (.txt)'!E50</f>
        <v>63</v>
      </c>
      <c r="AI34" s="1">
        <f>'WeightBench IMPORT (.txt)'!F50</f>
        <v>30</v>
      </c>
      <c r="AJ34" s="1">
        <f>'WeightBench IMPORT (.txt)'!G50</f>
        <v>25</v>
      </c>
      <c r="AK34" s="1">
        <f>'WeightBench IMPORT (.txt)'!H50</f>
        <v>0</v>
      </c>
      <c r="AL34" s="52">
        <f t="shared" si="14"/>
        <v>46.24242424242424</v>
      </c>
      <c r="AM34" s="52">
        <f t="shared" si="15"/>
        <v>22.363636363636363</v>
      </c>
      <c r="AN34" s="54">
        <f t="shared" si="5"/>
        <v>11.93939393939394</v>
      </c>
      <c r="AO34" s="54">
        <f t="shared" si="6"/>
        <v>34.303030303030305</v>
      </c>
    </row>
    <row r="35" spans="1:41" ht="12">
      <c r="A35" s="1">
        <f t="shared" si="7"/>
        <v>33</v>
      </c>
      <c r="B35" s="40">
        <v>46</v>
      </c>
      <c r="C35" s="40">
        <v>31</v>
      </c>
      <c r="D35" s="26">
        <f t="shared" si="0"/>
        <v>38.5</v>
      </c>
      <c r="E35" s="26">
        <f t="shared" si="1"/>
        <v>7.5</v>
      </c>
      <c r="G35" s="47">
        <f t="shared" si="8"/>
        <v>85.71428571428572</v>
      </c>
      <c r="H35" s="26">
        <f t="shared" si="2"/>
        <v>70</v>
      </c>
      <c r="I35" s="47">
        <f t="shared" si="9"/>
        <v>77.77777777777777</v>
      </c>
      <c r="J35" s="26">
        <f t="shared" si="10"/>
        <v>45</v>
      </c>
      <c r="P35" s="1">
        <f t="shared" si="11"/>
        <v>33</v>
      </c>
      <c r="Q35" s="43">
        <v>0</v>
      </c>
      <c r="R35" s="18">
        <v>70</v>
      </c>
      <c r="S35" s="43">
        <v>0</v>
      </c>
      <c r="T35" s="18">
        <v>30</v>
      </c>
      <c r="V35" s="26">
        <f t="shared" si="12"/>
        <v>70</v>
      </c>
      <c r="W35" s="26">
        <f t="shared" si="13"/>
        <v>30</v>
      </c>
      <c r="X35" s="26">
        <f t="shared" si="3"/>
        <v>50</v>
      </c>
      <c r="Y35" s="26">
        <f t="shared" si="4"/>
        <v>20</v>
      </c>
      <c r="Z35" s="43">
        <v>19</v>
      </c>
      <c r="AE35" s="1">
        <f>'WeightBench IMPORT (.txt)'!A51</f>
        <v>33</v>
      </c>
      <c r="AF35" s="1">
        <f>'WeightBench IMPORT (.txt)'!C51</f>
        <v>53</v>
      </c>
      <c r="AG35" s="1">
        <f>'WeightBench IMPORT (.txt)'!D51</f>
        <v>70</v>
      </c>
      <c r="AH35" s="1">
        <f>'WeightBench IMPORT (.txt)'!E51</f>
        <v>76</v>
      </c>
      <c r="AI35" s="1">
        <f>'WeightBench IMPORT (.txt)'!F51</f>
        <v>45</v>
      </c>
      <c r="AJ35" s="1">
        <f>'WeightBench IMPORT (.txt)'!G51</f>
        <v>19</v>
      </c>
      <c r="AK35" s="1">
        <f>'WeightBench IMPORT (.txt)'!H51</f>
        <v>0</v>
      </c>
      <c r="AL35" s="52">
        <f t="shared" si="14"/>
        <v>55.01010101010101</v>
      </c>
      <c r="AM35" s="52">
        <f t="shared" si="15"/>
        <v>31.181818181818183</v>
      </c>
      <c r="AN35" s="54">
        <f t="shared" si="5"/>
        <v>11.914141414141413</v>
      </c>
      <c r="AO35" s="54">
        <f t="shared" si="6"/>
        <v>43.0959595959596</v>
      </c>
    </row>
    <row r="36" spans="1:41" ht="12">
      <c r="A36" s="41">
        <f t="shared" si="7"/>
        <v>34</v>
      </c>
      <c r="B36" s="40">
        <v>53</v>
      </c>
      <c r="C36" s="40">
        <v>32</v>
      </c>
      <c r="D36" s="26">
        <f t="shared" si="0"/>
        <v>42.5</v>
      </c>
      <c r="E36" s="26">
        <f t="shared" si="1"/>
        <v>10.5</v>
      </c>
      <c r="G36" s="47">
        <f>((($AC$3*B36/H36)-$AC$3)*-1)+$AC$2-$AC$3</f>
        <v>108.75714285714287</v>
      </c>
      <c r="H36" s="26">
        <f t="shared" si="2"/>
        <v>70</v>
      </c>
      <c r="I36" s="47">
        <f>((($AC$3*C36/J36)-$AC$3)*-1)+$AC$2-$AC$3</f>
        <v>118.37777777777774</v>
      </c>
      <c r="J36" s="26">
        <f t="shared" si="10"/>
        <v>45</v>
      </c>
      <c r="P36" s="41">
        <f t="shared" si="11"/>
        <v>34</v>
      </c>
      <c r="Q36" s="43">
        <v>58</v>
      </c>
      <c r="R36" s="18">
        <v>70</v>
      </c>
      <c r="S36" s="43">
        <v>58</v>
      </c>
      <c r="T36" s="18">
        <v>30</v>
      </c>
      <c r="V36" s="26">
        <f>(($AC$3-(Q36-($AC$2-$AC$3)))/$AC$3)*R36</f>
        <v>70</v>
      </c>
      <c r="W36" s="26">
        <f>(($AC$3-(S36-($AC$2-$AC$3)))/$AC$3)*T36</f>
        <v>30</v>
      </c>
      <c r="X36" s="26">
        <f t="shared" si="3"/>
        <v>50</v>
      </c>
      <c r="Y36" s="26">
        <f t="shared" si="4"/>
        <v>20</v>
      </c>
      <c r="Z36" s="43">
        <v>6</v>
      </c>
      <c r="AE36" s="1">
        <f>'WeightBench IMPORT (.txt)'!A52</f>
        <v>34</v>
      </c>
      <c r="AF36" s="1">
        <f>'WeightBench IMPORT (.txt)'!C52</f>
        <v>101</v>
      </c>
      <c r="AG36" s="1">
        <f>'WeightBench IMPORT (.txt)'!D52</f>
        <v>100</v>
      </c>
      <c r="AH36" s="1">
        <f>'WeightBench IMPORT (.txt)'!E52</f>
        <v>58</v>
      </c>
      <c r="AI36" s="1">
        <f>'WeightBench IMPORT (.txt)'!F52</f>
        <v>45</v>
      </c>
      <c r="AJ36" s="1">
        <f>'WeightBench IMPORT (.txt)'!G52</f>
        <v>6</v>
      </c>
      <c r="AK36" s="1">
        <f>'WeightBench IMPORT (.txt)'!H52</f>
        <v>0</v>
      </c>
      <c r="AL36" s="52">
        <f>(($AR$3-(AF36-($AR$2-$AR$3)))/$AR$3)*AG36</f>
        <v>77.75119617224881</v>
      </c>
      <c r="AM36" s="52">
        <f>(($AR$3-(AH36-($AR$2-$AR$3)))/$AR$3)*AI36</f>
        <v>44.24641148325359</v>
      </c>
      <c r="AN36" s="54">
        <f t="shared" si="5"/>
        <v>16.75239234449761</v>
      </c>
      <c r="AO36" s="54">
        <f t="shared" si="6"/>
        <v>60.9988038277512</v>
      </c>
    </row>
    <row r="37" spans="1:41" ht="12">
      <c r="A37" s="1">
        <f t="shared" si="7"/>
        <v>35</v>
      </c>
      <c r="B37" s="40">
        <v>45</v>
      </c>
      <c r="C37" s="40">
        <v>38</v>
      </c>
      <c r="D37" s="26">
        <f t="shared" si="0"/>
        <v>41.5</v>
      </c>
      <c r="E37" s="26">
        <f t="shared" si="1"/>
        <v>3.5</v>
      </c>
      <c r="G37" s="47">
        <f t="shared" si="8"/>
        <v>0</v>
      </c>
      <c r="H37" s="26">
        <f t="shared" si="2"/>
        <v>45</v>
      </c>
      <c r="I37" s="47">
        <f t="shared" si="9"/>
        <v>38.888888888888886</v>
      </c>
      <c r="J37" s="26">
        <f t="shared" si="10"/>
        <v>45</v>
      </c>
      <c r="P37" s="1">
        <f t="shared" si="11"/>
        <v>35</v>
      </c>
      <c r="Q37" s="43">
        <v>0</v>
      </c>
      <c r="R37" s="18">
        <v>70</v>
      </c>
      <c r="S37" s="43">
        <v>0</v>
      </c>
      <c r="T37" s="18">
        <v>30</v>
      </c>
      <c r="V37" s="26">
        <f t="shared" si="12"/>
        <v>70</v>
      </c>
      <c r="W37" s="26">
        <f t="shared" si="13"/>
        <v>30</v>
      </c>
      <c r="X37" s="26">
        <f t="shared" si="3"/>
        <v>50</v>
      </c>
      <c r="Y37" s="26">
        <f t="shared" si="4"/>
        <v>20</v>
      </c>
      <c r="Z37" s="43">
        <v>17</v>
      </c>
      <c r="AE37" s="1">
        <f>'WeightBench IMPORT (.txt)'!A53</f>
        <v>35</v>
      </c>
      <c r="AF37" s="1">
        <f>'WeightBench IMPORT (.txt)'!C53</f>
        <v>48</v>
      </c>
      <c r="AG37" s="1">
        <f>'WeightBench IMPORT (.txt)'!D53</f>
        <v>70</v>
      </c>
      <c r="AH37" s="1">
        <f>'WeightBench IMPORT (.txt)'!E53</f>
        <v>77</v>
      </c>
      <c r="AI37" s="1">
        <f>'WeightBench IMPORT (.txt)'!F53</f>
        <v>45</v>
      </c>
      <c r="AJ37" s="1">
        <f>'WeightBench IMPORT (.txt)'!G53</f>
        <v>17</v>
      </c>
      <c r="AK37" s="1">
        <f>'WeightBench IMPORT (.txt)'!H53</f>
        <v>0</v>
      </c>
      <c r="AL37" s="52">
        <f t="shared" si="14"/>
        <v>56.42424242424242</v>
      </c>
      <c r="AM37" s="52">
        <f t="shared" si="15"/>
        <v>31</v>
      </c>
      <c r="AN37" s="54">
        <f t="shared" si="5"/>
        <v>12.712121212121211</v>
      </c>
      <c r="AO37" s="54">
        <f t="shared" si="6"/>
        <v>43.71212121212121</v>
      </c>
    </row>
    <row r="38" spans="1:41" ht="12">
      <c r="A38" s="41">
        <f t="shared" si="7"/>
        <v>36</v>
      </c>
      <c r="B38" s="40">
        <v>50</v>
      </c>
      <c r="C38" s="40">
        <v>33</v>
      </c>
      <c r="D38" s="26">
        <f t="shared" si="0"/>
        <v>41.5</v>
      </c>
      <c r="E38" s="26">
        <f t="shared" si="1"/>
        <v>8.5</v>
      </c>
      <c r="G38" s="47">
        <f>((($AC$3*B38/H38)-$AC$3)*-1)+$AC$2-$AC$3</f>
        <v>117.71428571428572</v>
      </c>
      <c r="H38" s="26">
        <f t="shared" si="2"/>
        <v>70</v>
      </c>
      <c r="I38" s="47">
        <f>((($AC$3*C38/J38)-$AC$3)*-1)+$AC$2-$AC$3</f>
        <v>113.73333333333335</v>
      </c>
      <c r="J38" s="26">
        <f t="shared" si="10"/>
        <v>45</v>
      </c>
      <c r="P38" s="41">
        <f t="shared" si="11"/>
        <v>36</v>
      </c>
      <c r="Q38" s="43">
        <v>58</v>
      </c>
      <c r="R38" s="18">
        <v>70</v>
      </c>
      <c r="S38" s="43">
        <v>58</v>
      </c>
      <c r="T38" s="18">
        <v>30</v>
      </c>
      <c r="V38" s="26">
        <f>(($AC$3-(Q38-($AC$2-$AC$3)))/$AC$3)*R38</f>
        <v>70</v>
      </c>
      <c r="W38" s="26">
        <f>(($AC$3-(S38-($AC$2-$AC$3)))/$AC$3)*T38</f>
        <v>30</v>
      </c>
      <c r="X38" s="26">
        <f t="shared" si="3"/>
        <v>50</v>
      </c>
      <c r="Y38" s="26">
        <f t="shared" si="4"/>
        <v>20</v>
      </c>
      <c r="Z38" s="43">
        <v>20</v>
      </c>
      <c r="AE38" s="1">
        <f>'WeightBench IMPORT (.txt)'!A54</f>
        <v>36</v>
      </c>
      <c r="AF38" s="1">
        <f>'WeightBench IMPORT (.txt)'!C54</f>
        <v>80</v>
      </c>
      <c r="AG38" s="1">
        <f>'WeightBench IMPORT (.txt)'!D54</f>
        <v>70</v>
      </c>
      <c r="AH38" s="1">
        <f>'WeightBench IMPORT (.txt)'!E54</f>
        <v>105</v>
      </c>
      <c r="AI38" s="1">
        <f>'WeightBench IMPORT (.txt)'!F54</f>
        <v>45</v>
      </c>
      <c r="AJ38" s="1">
        <f>'WeightBench IMPORT (.txt)'!G54</f>
        <v>20</v>
      </c>
      <c r="AK38" s="1">
        <f>'WeightBench IMPORT (.txt)'!H54</f>
        <v>0</v>
      </c>
      <c r="AL38" s="52">
        <f>(($AR$3-(AF38-($AR$2-$AR$3)))/$AR$3)*AG38</f>
        <v>61.45933014354067</v>
      </c>
      <c r="AM38" s="52">
        <f>(($AR$3-(AH38-($AR$2-$AR$3)))/$AR$3)*AI38</f>
        <v>34.12679425837321</v>
      </c>
      <c r="AN38" s="54">
        <f t="shared" si="5"/>
        <v>13.66626794258373</v>
      </c>
      <c r="AO38" s="54">
        <f t="shared" si="6"/>
        <v>47.79306220095694</v>
      </c>
    </row>
    <row r="39" spans="1:41" ht="12">
      <c r="A39" s="1">
        <f t="shared" si="7"/>
        <v>37</v>
      </c>
      <c r="B39" s="40">
        <v>44</v>
      </c>
      <c r="C39" s="40">
        <v>35</v>
      </c>
      <c r="D39" s="26">
        <f t="shared" si="0"/>
        <v>39.5</v>
      </c>
      <c r="E39" s="26">
        <f t="shared" si="1"/>
        <v>4.5</v>
      </c>
      <c r="G39" s="47">
        <f t="shared" si="8"/>
        <v>5.555555555555543</v>
      </c>
      <c r="H39" s="26">
        <f t="shared" si="2"/>
        <v>45</v>
      </c>
      <c r="I39" s="47">
        <f t="shared" si="9"/>
        <v>55.55555555555554</v>
      </c>
      <c r="J39" s="26">
        <f t="shared" si="10"/>
        <v>45</v>
      </c>
      <c r="P39" s="1">
        <f t="shared" si="11"/>
        <v>37</v>
      </c>
      <c r="Q39" s="43">
        <v>0</v>
      </c>
      <c r="R39" s="18">
        <v>70</v>
      </c>
      <c r="S39" s="43">
        <v>0</v>
      </c>
      <c r="T39" s="18">
        <v>30</v>
      </c>
      <c r="V39" s="26">
        <f t="shared" si="12"/>
        <v>70</v>
      </c>
      <c r="W39" s="26">
        <f t="shared" si="13"/>
        <v>30</v>
      </c>
      <c r="X39" s="26">
        <f t="shared" si="3"/>
        <v>50</v>
      </c>
      <c r="Y39" s="26">
        <f t="shared" si="4"/>
        <v>20</v>
      </c>
      <c r="Z39" s="43">
        <v>23</v>
      </c>
      <c r="AE39" s="1">
        <f>'WeightBench IMPORT (.txt)'!A55</f>
        <v>37</v>
      </c>
      <c r="AF39" s="1">
        <f>'WeightBench IMPORT (.txt)'!C55</f>
        <v>66</v>
      </c>
      <c r="AG39" s="1">
        <f>'WeightBench IMPORT (.txt)'!D55</f>
        <v>70</v>
      </c>
      <c r="AH39" s="1">
        <f>'WeightBench IMPORT (.txt)'!E55</f>
        <v>60</v>
      </c>
      <c r="AI39" s="1">
        <f>'WeightBench IMPORT (.txt)'!F55</f>
        <v>45</v>
      </c>
      <c r="AJ39" s="1">
        <f>'WeightBench IMPORT (.txt)'!G55</f>
        <v>23</v>
      </c>
      <c r="AK39" s="1">
        <f>'WeightBench IMPORT (.txt)'!H55</f>
        <v>0</v>
      </c>
      <c r="AL39" s="52">
        <f t="shared" si="14"/>
        <v>51.33333333333333</v>
      </c>
      <c r="AM39" s="52">
        <f t="shared" si="15"/>
        <v>34.09090909090909</v>
      </c>
      <c r="AN39" s="54">
        <f t="shared" si="5"/>
        <v>8.621212121212118</v>
      </c>
      <c r="AO39" s="54">
        <f t="shared" si="6"/>
        <v>42.71212121212121</v>
      </c>
    </row>
    <row r="40" spans="1:41" ht="12">
      <c r="A40" s="41">
        <f t="shared" si="7"/>
        <v>38</v>
      </c>
      <c r="B40" s="40">
        <v>41</v>
      </c>
      <c r="C40" s="40">
        <v>32</v>
      </c>
      <c r="D40" s="26">
        <f t="shared" si="0"/>
        <v>36.5</v>
      </c>
      <c r="E40" s="26">
        <f t="shared" si="1"/>
        <v>4.5</v>
      </c>
      <c r="G40" s="47">
        <f>((($AC$3*B40/H40)-$AC$3)*-1)+$AC$2-$AC$3</f>
        <v>76.57777777777778</v>
      </c>
      <c r="H40" s="26">
        <f t="shared" si="2"/>
        <v>45</v>
      </c>
      <c r="I40" s="47">
        <f>((($AC$3*C40/J40)-$AC$3)*-1)+$AC$2-$AC$3</f>
        <v>118.37777777777774</v>
      </c>
      <c r="J40" s="26">
        <f t="shared" si="10"/>
        <v>45</v>
      </c>
      <c r="P40" s="41">
        <f t="shared" si="11"/>
        <v>38</v>
      </c>
      <c r="Q40" s="43">
        <v>58</v>
      </c>
      <c r="R40" s="18">
        <v>70</v>
      </c>
      <c r="S40" s="43">
        <v>58</v>
      </c>
      <c r="T40" s="18">
        <v>30</v>
      </c>
      <c r="V40" s="26">
        <f>(($AC$3-(Q40-($AC$2-$AC$3)))/$AC$3)*R40</f>
        <v>70</v>
      </c>
      <c r="W40" s="26">
        <f>(($AC$3-(S40-($AC$2-$AC$3)))/$AC$3)*T40</f>
        <v>30</v>
      </c>
      <c r="X40" s="26">
        <f t="shared" si="3"/>
        <v>50</v>
      </c>
      <c r="Y40" s="26">
        <f t="shared" si="4"/>
        <v>20</v>
      </c>
      <c r="Z40" s="43">
        <v>14</v>
      </c>
      <c r="AE40" s="1">
        <f>'WeightBench IMPORT (.txt)'!A56</f>
        <v>38</v>
      </c>
      <c r="AF40" s="1">
        <f>'WeightBench IMPORT (.txt)'!C56</f>
        <v>70</v>
      </c>
      <c r="AG40" s="1">
        <f>'WeightBench IMPORT (.txt)'!D56</f>
        <v>70</v>
      </c>
      <c r="AH40" s="1">
        <f>'WeightBench IMPORT (.txt)'!E56</f>
        <v>72</v>
      </c>
      <c r="AI40" s="1">
        <f>'WeightBench IMPORT (.txt)'!F56</f>
        <v>45</v>
      </c>
      <c r="AJ40" s="1">
        <f>'WeightBench IMPORT (.txt)'!G56</f>
        <v>14</v>
      </c>
      <c r="AK40" s="1">
        <f>'WeightBench IMPORT (.txt)'!H56</f>
        <v>0</v>
      </c>
      <c r="AL40" s="52">
        <f>(($AR$3-(AF40-($AR$2-$AR$3)))/$AR$3)*AG40</f>
        <v>64.80861244019138</v>
      </c>
      <c r="AM40" s="52">
        <f>(($AR$3-(AH40-($AR$2-$AR$3)))/$AR$3)*AI40</f>
        <v>41.23205741626794</v>
      </c>
      <c r="AN40" s="54">
        <f t="shared" si="5"/>
        <v>11.78827751196172</v>
      </c>
      <c r="AO40" s="54">
        <f t="shared" si="6"/>
        <v>53.02033492822966</v>
      </c>
    </row>
    <row r="41" spans="1:41" ht="12">
      <c r="A41" s="1">
        <f t="shared" si="7"/>
        <v>39</v>
      </c>
      <c r="B41" s="40">
        <v>44</v>
      </c>
      <c r="C41" s="40">
        <v>36</v>
      </c>
      <c r="D41" s="26">
        <f t="shared" si="0"/>
        <v>40</v>
      </c>
      <c r="E41" s="26">
        <f t="shared" si="1"/>
        <v>4</v>
      </c>
      <c r="G41" s="47">
        <f t="shared" si="8"/>
        <v>5.555555555555543</v>
      </c>
      <c r="H41" s="26">
        <f t="shared" si="2"/>
        <v>45</v>
      </c>
      <c r="I41" s="47">
        <f t="shared" si="9"/>
        <v>50</v>
      </c>
      <c r="J41" s="26">
        <f t="shared" si="10"/>
        <v>45</v>
      </c>
      <c r="P41" s="1">
        <f t="shared" si="11"/>
        <v>39</v>
      </c>
      <c r="Q41" s="43">
        <v>0</v>
      </c>
      <c r="R41" s="18">
        <v>70</v>
      </c>
      <c r="S41" s="43">
        <v>0</v>
      </c>
      <c r="T41" s="18">
        <v>30</v>
      </c>
      <c r="V41" s="26">
        <f t="shared" si="12"/>
        <v>70</v>
      </c>
      <c r="W41" s="26">
        <f t="shared" si="13"/>
        <v>30</v>
      </c>
      <c r="X41" s="26">
        <f t="shared" si="3"/>
        <v>50</v>
      </c>
      <c r="Y41" s="26">
        <f t="shared" si="4"/>
        <v>20</v>
      </c>
      <c r="Z41" s="43">
        <v>7</v>
      </c>
      <c r="AE41" s="1">
        <f>'WeightBench IMPORT (.txt)'!A57</f>
        <v>39</v>
      </c>
      <c r="AF41" s="1">
        <f>'WeightBench IMPORT (.txt)'!C57</f>
        <v>75</v>
      </c>
      <c r="AG41" s="1">
        <f>'WeightBench IMPORT (.txt)'!D57</f>
        <v>70</v>
      </c>
      <c r="AH41" s="1">
        <f>'WeightBench IMPORT (.txt)'!E57</f>
        <v>80</v>
      </c>
      <c r="AI41" s="1">
        <f>'WeightBench IMPORT (.txt)'!F57</f>
        <v>45</v>
      </c>
      <c r="AJ41" s="1">
        <f>'WeightBench IMPORT (.txt)'!G57</f>
        <v>7</v>
      </c>
      <c r="AK41" s="1">
        <f>'WeightBench IMPORT (.txt)'!H57</f>
        <v>0</v>
      </c>
      <c r="AL41" s="52">
        <f t="shared" si="14"/>
        <v>48.78787878787879</v>
      </c>
      <c r="AM41" s="52">
        <f t="shared" si="15"/>
        <v>30.454545454545457</v>
      </c>
      <c r="AN41" s="54">
        <f t="shared" si="5"/>
        <v>9.166666666666666</v>
      </c>
      <c r="AO41" s="54">
        <f t="shared" si="6"/>
        <v>39.621212121212125</v>
      </c>
    </row>
    <row r="42" spans="1:41" ht="12">
      <c r="A42" s="1">
        <f t="shared" si="7"/>
        <v>40</v>
      </c>
      <c r="B42" s="40">
        <v>41</v>
      </c>
      <c r="C42" s="40">
        <v>31</v>
      </c>
      <c r="D42" s="26">
        <f t="shared" si="0"/>
        <v>36</v>
      </c>
      <c r="E42" s="26">
        <f t="shared" si="1"/>
        <v>5</v>
      </c>
      <c r="G42" s="47">
        <f t="shared" si="8"/>
        <v>22.22222222222223</v>
      </c>
      <c r="H42" s="26">
        <f t="shared" si="2"/>
        <v>45</v>
      </c>
      <c r="I42" s="47">
        <f t="shared" si="9"/>
        <v>77.77777777777777</v>
      </c>
      <c r="J42" s="26">
        <f t="shared" si="10"/>
        <v>45</v>
      </c>
      <c r="P42" s="1">
        <f t="shared" si="11"/>
        <v>40</v>
      </c>
      <c r="Q42" s="43">
        <v>0</v>
      </c>
      <c r="R42" s="18">
        <v>70</v>
      </c>
      <c r="S42" s="43">
        <v>0</v>
      </c>
      <c r="T42" s="18">
        <v>30</v>
      </c>
      <c r="V42" s="26">
        <f t="shared" si="12"/>
        <v>70</v>
      </c>
      <c r="W42" s="26">
        <f t="shared" si="13"/>
        <v>30</v>
      </c>
      <c r="X42" s="26">
        <f t="shared" si="3"/>
        <v>50</v>
      </c>
      <c r="Y42" s="26">
        <f t="shared" si="4"/>
        <v>20</v>
      </c>
      <c r="Z42" s="43">
        <v>19</v>
      </c>
      <c r="AE42" s="1">
        <f>'WeightBench IMPORT (.txt)'!A58</f>
        <v>40</v>
      </c>
      <c r="AF42" s="1">
        <f>'WeightBench IMPORT (.txt)'!C58</f>
        <v>57</v>
      </c>
      <c r="AG42" s="1">
        <f>'WeightBench IMPORT (.txt)'!D58</f>
        <v>70</v>
      </c>
      <c r="AH42" s="1">
        <f>'WeightBench IMPORT (.txt)'!E58</f>
        <v>58</v>
      </c>
      <c r="AI42" s="1">
        <f>'WeightBench IMPORT (.txt)'!F58</f>
        <v>45</v>
      </c>
      <c r="AJ42" s="1">
        <f>'WeightBench IMPORT (.txt)'!G58</f>
        <v>19</v>
      </c>
      <c r="AK42" s="1">
        <f>'WeightBench IMPORT (.txt)'!H58</f>
        <v>0</v>
      </c>
      <c r="AL42" s="52">
        <f t="shared" si="14"/>
        <v>53.878787878787875</v>
      </c>
      <c r="AM42" s="52">
        <f t="shared" si="15"/>
        <v>34.45454545454545</v>
      </c>
      <c r="AN42" s="54">
        <f t="shared" si="5"/>
        <v>9.712121212121211</v>
      </c>
      <c r="AO42" s="54">
        <f t="shared" si="6"/>
        <v>44.166666666666664</v>
      </c>
    </row>
    <row r="43" spans="1:41" ht="12">
      <c r="A43" s="41">
        <f t="shared" si="7"/>
        <v>41</v>
      </c>
      <c r="B43" s="40">
        <v>53</v>
      </c>
      <c r="C43" s="40">
        <v>29</v>
      </c>
      <c r="D43" s="26">
        <f t="shared" si="0"/>
        <v>41</v>
      </c>
      <c r="E43" s="26">
        <f t="shared" si="1"/>
        <v>12</v>
      </c>
      <c r="G43" s="47">
        <f>((($AC$3*B43/H43)-$AC$3)*-1)+$AC$2-$AC$3</f>
        <v>108.75714285714287</v>
      </c>
      <c r="H43" s="26">
        <f t="shared" si="2"/>
        <v>70</v>
      </c>
      <c r="I43" s="47">
        <f>((($AC$3*C43/J43)-$AC$3)*-1)+$AC$2-$AC$3</f>
        <v>64.9666666666667</v>
      </c>
      <c r="J43" s="26">
        <f t="shared" si="10"/>
        <v>30</v>
      </c>
      <c r="P43" s="41">
        <f t="shared" si="11"/>
        <v>41</v>
      </c>
      <c r="Q43" s="43">
        <v>58</v>
      </c>
      <c r="R43" s="18">
        <v>70</v>
      </c>
      <c r="S43" s="43">
        <v>58</v>
      </c>
      <c r="T43" s="18">
        <v>30</v>
      </c>
      <c r="V43" s="26">
        <f>(($AC$3-(Q43-($AC$2-$AC$3)))/$AC$3)*R43</f>
        <v>70</v>
      </c>
      <c r="W43" s="26">
        <f>(($AC$3-(S43-($AC$2-$AC$3)))/$AC$3)*T43</f>
        <v>30</v>
      </c>
      <c r="X43" s="26">
        <f t="shared" si="3"/>
        <v>50</v>
      </c>
      <c r="Y43" s="26">
        <f t="shared" si="4"/>
        <v>20</v>
      </c>
      <c r="Z43" s="43">
        <v>8</v>
      </c>
      <c r="AE43" s="1">
        <f>'WeightBench IMPORT (.txt)'!A59</f>
        <v>41</v>
      </c>
      <c r="AF43" s="1">
        <f>'WeightBench IMPORT (.txt)'!C59</f>
        <v>93</v>
      </c>
      <c r="AG43" s="1">
        <f>'WeightBench IMPORT (.txt)'!D59</f>
        <v>70</v>
      </c>
      <c r="AH43" s="1">
        <f>'WeightBench IMPORT (.txt)'!E59</f>
        <v>84</v>
      </c>
      <c r="AI43" s="1">
        <f>'WeightBench IMPORT (.txt)'!F59</f>
        <v>45</v>
      </c>
      <c r="AJ43" s="1">
        <f>'WeightBench IMPORT (.txt)'!G59</f>
        <v>8</v>
      </c>
      <c r="AK43" s="1">
        <f>'WeightBench IMPORT (.txt)'!H59</f>
        <v>0</v>
      </c>
      <c r="AL43" s="52">
        <f>(($AR$3-(AF43-($AR$2-$AR$3)))/$AR$3)*AG43</f>
        <v>57.10526315789473</v>
      </c>
      <c r="AM43" s="52">
        <f>(($AR$3-(AH43-($AR$2-$AR$3)))/$AR$3)*AI43</f>
        <v>38.64832535885167</v>
      </c>
      <c r="AN43" s="54">
        <f t="shared" si="5"/>
        <v>9.22846889952153</v>
      </c>
      <c r="AO43" s="54">
        <f t="shared" si="6"/>
        <v>47.8767942583732</v>
      </c>
    </row>
    <row r="44" spans="1:41" ht="12">
      <c r="A44" s="1">
        <f t="shared" si="7"/>
        <v>42</v>
      </c>
      <c r="B44" s="40">
        <v>47</v>
      </c>
      <c r="C44" s="40">
        <v>33</v>
      </c>
      <c r="D44" s="26">
        <f t="shared" si="0"/>
        <v>40</v>
      </c>
      <c r="E44" s="26">
        <f t="shared" si="1"/>
        <v>7</v>
      </c>
      <c r="G44" s="47">
        <f t="shared" si="8"/>
        <v>82.14285714285714</v>
      </c>
      <c r="H44" s="26">
        <f t="shared" si="2"/>
        <v>70</v>
      </c>
      <c r="I44" s="47">
        <f t="shared" si="9"/>
        <v>66.66666666666666</v>
      </c>
      <c r="J44" s="26">
        <f t="shared" si="10"/>
        <v>45</v>
      </c>
      <c r="P44" s="1">
        <f t="shared" si="11"/>
        <v>42</v>
      </c>
      <c r="Q44" s="43">
        <v>0</v>
      </c>
      <c r="R44" s="18">
        <v>70</v>
      </c>
      <c r="S44" s="43">
        <v>0</v>
      </c>
      <c r="T44" s="18">
        <v>30</v>
      </c>
      <c r="V44" s="26">
        <f t="shared" si="12"/>
        <v>70</v>
      </c>
      <c r="W44" s="26">
        <f t="shared" si="13"/>
        <v>30</v>
      </c>
      <c r="X44" s="26">
        <f t="shared" si="3"/>
        <v>50</v>
      </c>
      <c r="Y44" s="26">
        <f t="shared" si="4"/>
        <v>20</v>
      </c>
      <c r="Z44" s="43">
        <v>12</v>
      </c>
      <c r="AE44" s="1">
        <f>'WeightBench IMPORT (.txt)'!A60</f>
        <v>42</v>
      </c>
      <c r="AF44" s="1">
        <f>'WeightBench IMPORT (.txt)'!C60</f>
        <v>39</v>
      </c>
      <c r="AG44" s="1">
        <f>'WeightBench IMPORT (.txt)'!D60</f>
        <v>70</v>
      </c>
      <c r="AH44" s="1">
        <f>'WeightBench IMPORT (.txt)'!E60</f>
        <v>57</v>
      </c>
      <c r="AI44" s="1">
        <f>'WeightBench IMPORT (.txt)'!F60</f>
        <v>45</v>
      </c>
      <c r="AJ44" s="1">
        <f>'WeightBench IMPORT (.txt)'!G60</f>
        <v>12</v>
      </c>
      <c r="AK44" s="1">
        <f>'WeightBench IMPORT (.txt)'!H60</f>
        <v>0</v>
      </c>
      <c r="AL44" s="52">
        <f t="shared" si="14"/>
        <v>58.96969696969697</v>
      </c>
      <c r="AM44" s="52">
        <f t="shared" si="15"/>
        <v>34.63636363636363</v>
      </c>
      <c r="AN44" s="54">
        <f t="shared" si="5"/>
        <v>12.166666666666668</v>
      </c>
      <c r="AO44" s="54">
        <f t="shared" si="6"/>
        <v>46.8030303030303</v>
      </c>
    </row>
    <row r="45" spans="1:41" ht="12">
      <c r="A45" s="41">
        <f t="shared" si="7"/>
        <v>43</v>
      </c>
      <c r="B45" s="40">
        <v>54</v>
      </c>
      <c r="C45" s="40">
        <v>30</v>
      </c>
      <c r="D45" s="26">
        <f t="shared" si="0"/>
        <v>42</v>
      </c>
      <c r="E45" s="26">
        <f t="shared" si="1"/>
        <v>12</v>
      </c>
      <c r="G45" s="47">
        <f>((($AC$3*B45/H45)-$AC$3)*-1)+$AC$2-$AC$3</f>
        <v>105.7714285714286</v>
      </c>
      <c r="H45" s="26">
        <f t="shared" si="2"/>
        <v>70</v>
      </c>
      <c r="I45" s="47">
        <f>((($AC$3*C45/J45)-$AC$3)*-1)+$AC$2-$AC$3</f>
        <v>58</v>
      </c>
      <c r="J45" s="26">
        <f t="shared" si="10"/>
        <v>30</v>
      </c>
      <c r="P45" s="41">
        <f t="shared" si="11"/>
        <v>43</v>
      </c>
      <c r="Q45" s="43">
        <v>58</v>
      </c>
      <c r="R45" s="18">
        <v>70</v>
      </c>
      <c r="S45" s="43">
        <v>58</v>
      </c>
      <c r="T45" s="18">
        <v>30</v>
      </c>
      <c r="V45" s="26">
        <f>(($AC$3-(Q45-($AC$2-$AC$3)))/$AC$3)*R45</f>
        <v>70</v>
      </c>
      <c r="W45" s="26">
        <f>(($AC$3-(S45-($AC$2-$AC$3)))/$AC$3)*T45</f>
        <v>30</v>
      </c>
      <c r="X45" s="26">
        <f t="shared" si="3"/>
        <v>50</v>
      </c>
      <c r="Y45" s="26">
        <f t="shared" si="4"/>
        <v>20</v>
      </c>
      <c r="Z45" s="43">
        <v>14</v>
      </c>
      <c r="AE45" s="1">
        <f>'WeightBench IMPORT (.txt)'!A61</f>
        <v>43</v>
      </c>
      <c r="AF45" s="1">
        <f>'WeightBench IMPORT (.txt)'!C61</f>
        <v>81</v>
      </c>
      <c r="AG45" s="1">
        <f>'WeightBench IMPORT (.txt)'!D61</f>
        <v>70</v>
      </c>
      <c r="AH45" s="1">
        <f>'WeightBench IMPORT (.txt)'!E61</f>
        <v>105</v>
      </c>
      <c r="AI45" s="1">
        <f>'WeightBench IMPORT (.txt)'!F61</f>
        <v>45</v>
      </c>
      <c r="AJ45" s="1">
        <f>'WeightBench IMPORT (.txt)'!G61</f>
        <v>14</v>
      </c>
      <c r="AK45" s="1">
        <f>'WeightBench IMPORT (.txt)'!H61</f>
        <v>0</v>
      </c>
      <c r="AL45" s="52">
        <f>(($AR$3-(AF45-($AR$2-$AR$3)))/$AR$3)*AG45</f>
        <v>61.124401913875595</v>
      </c>
      <c r="AM45" s="52">
        <f>(($AR$3-(AH45-($AR$2-$AR$3)))/$AR$3)*AI45</f>
        <v>34.12679425837321</v>
      </c>
      <c r="AN45" s="54">
        <f t="shared" si="5"/>
        <v>13.498803827751193</v>
      </c>
      <c r="AO45" s="54">
        <f t="shared" si="6"/>
        <v>47.6255980861244</v>
      </c>
    </row>
    <row r="46" spans="1:41" ht="12">
      <c r="A46" s="1">
        <f t="shared" si="7"/>
        <v>44</v>
      </c>
      <c r="B46" s="40">
        <v>39</v>
      </c>
      <c r="C46" s="40">
        <v>28</v>
      </c>
      <c r="D46" s="26">
        <f t="shared" si="0"/>
        <v>33.5</v>
      </c>
      <c r="E46" s="26">
        <f t="shared" si="1"/>
        <v>5.5</v>
      </c>
      <c r="G46" s="47">
        <f t="shared" si="8"/>
        <v>33.33333333333334</v>
      </c>
      <c r="H46" s="26">
        <f t="shared" si="2"/>
        <v>45</v>
      </c>
      <c r="I46" s="47">
        <f t="shared" si="9"/>
        <v>16.666666666666657</v>
      </c>
      <c r="J46" s="26">
        <f t="shared" si="10"/>
        <v>30</v>
      </c>
      <c r="P46" s="1">
        <f t="shared" si="11"/>
        <v>44</v>
      </c>
      <c r="Q46" s="43">
        <v>0</v>
      </c>
      <c r="R46" s="18">
        <v>70</v>
      </c>
      <c r="S46" s="43">
        <v>0</v>
      </c>
      <c r="T46" s="18">
        <v>30</v>
      </c>
      <c r="V46" s="26">
        <f t="shared" si="12"/>
        <v>70</v>
      </c>
      <c r="W46" s="26">
        <f t="shared" si="13"/>
        <v>30</v>
      </c>
      <c r="X46" s="26">
        <f t="shared" si="3"/>
        <v>50</v>
      </c>
      <c r="Y46" s="26">
        <f t="shared" si="4"/>
        <v>20</v>
      </c>
      <c r="Z46" s="43">
        <v>15</v>
      </c>
      <c r="AE46" s="1">
        <f>'WeightBench IMPORT (.txt)'!A62</f>
        <v>44</v>
      </c>
      <c r="AF46" s="1">
        <f>'WeightBench IMPORT (.txt)'!C62</f>
        <v>57</v>
      </c>
      <c r="AG46" s="1">
        <f>'WeightBench IMPORT (.txt)'!D62</f>
        <v>70</v>
      </c>
      <c r="AH46" s="1">
        <f>'WeightBench IMPORT (.txt)'!E62</f>
        <v>55</v>
      </c>
      <c r="AI46" s="1">
        <f>'WeightBench IMPORT (.txt)'!F62</f>
        <v>45</v>
      </c>
      <c r="AJ46" s="1">
        <f>'WeightBench IMPORT (.txt)'!G62</f>
        <v>15</v>
      </c>
      <c r="AK46" s="1">
        <f>'WeightBench IMPORT (.txt)'!H62</f>
        <v>0</v>
      </c>
      <c r="AL46" s="52">
        <f t="shared" si="14"/>
        <v>53.878787878787875</v>
      </c>
      <c r="AM46" s="52">
        <f t="shared" si="15"/>
        <v>35</v>
      </c>
      <c r="AN46" s="54">
        <f t="shared" si="5"/>
        <v>9.439393939393938</v>
      </c>
      <c r="AO46" s="54">
        <f t="shared" si="6"/>
        <v>44.43939393939394</v>
      </c>
    </row>
    <row r="47" spans="1:41" ht="12">
      <c r="A47" s="1">
        <f t="shared" si="7"/>
        <v>45</v>
      </c>
      <c r="B47" s="40">
        <v>43</v>
      </c>
      <c r="C47" s="40">
        <v>34</v>
      </c>
      <c r="D47" s="26">
        <f t="shared" si="0"/>
        <v>38.5</v>
      </c>
      <c r="E47" s="26">
        <f t="shared" si="1"/>
        <v>4.5</v>
      </c>
      <c r="G47" s="47">
        <f t="shared" si="8"/>
        <v>11.111111111111114</v>
      </c>
      <c r="H47" s="26">
        <f t="shared" si="2"/>
        <v>45</v>
      </c>
      <c r="I47" s="47">
        <f t="shared" si="9"/>
        <v>61.111111111111114</v>
      </c>
      <c r="J47" s="26">
        <f t="shared" si="10"/>
        <v>45</v>
      </c>
      <c r="P47" s="1">
        <f t="shared" si="11"/>
        <v>45</v>
      </c>
      <c r="Q47" s="43">
        <v>0</v>
      </c>
      <c r="R47" s="18">
        <v>70</v>
      </c>
      <c r="S47" s="43">
        <v>0</v>
      </c>
      <c r="T47" s="18">
        <v>30</v>
      </c>
      <c r="V47" s="26">
        <f t="shared" si="12"/>
        <v>70</v>
      </c>
      <c r="W47" s="26">
        <f t="shared" si="13"/>
        <v>30</v>
      </c>
      <c r="X47" s="26">
        <f t="shared" si="3"/>
        <v>50</v>
      </c>
      <c r="Y47" s="26">
        <f t="shared" si="4"/>
        <v>20</v>
      </c>
      <c r="Z47" s="43">
        <v>17</v>
      </c>
      <c r="AE47" s="1">
        <f>'WeightBench IMPORT (.txt)'!A63</f>
        <v>45</v>
      </c>
      <c r="AF47" s="1">
        <f>'WeightBench IMPORT (.txt)'!C63</f>
        <v>49</v>
      </c>
      <c r="AG47" s="1">
        <f>'WeightBench IMPORT (.txt)'!D63</f>
        <v>70</v>
      </c>
      <c r="AH47" s="1">
        <f>'WeightBench IMPORT (.txt)'!E63</f>
        <v>74</v>
      </c>
      <c r="AI47" s="1">
        <f>'WeightBench IMPORT (.txt)'!F63</f>
        <v>45</v>
      </c>
      <c r="AJ47" s="1">
        <f>'WeightBench IMPORT (.txt)'!G63</f>
        <v>17</v>
      </c>
      <c r="AK47" s="1">
        <f>'WeightBench IMPORT (.txt)'!H63</f>
        <v>0</v>
      </c>
      <c r="AL47" s="52">
        <f t="shared" si="14"/>
        <v>56.14141414141414</v>
      </c>
      <c r="AM47" s="52">
        <f t="shared" si="15"/>
        <v>31.545454545454543</v>
      </c>
      <c r="AN47" s="54">
        <f t="shared" si="5"/>
        <v>12.297979797979798</v>
      </c>
      <c r="AO47" s="54">
        <f t="shared" si="6"/>
        <v>43.84343434343434</v>
      </c>
    </row>
    <row r="48" spans="1:41" ht="12">
      <c r="A48" s="41">
        <f t="shared" si="7"/>
        <v>46</v>
      </c>
      <c r="B48" s="40">
        <v>47</v>
      </c>
      <c r="C48" s="40">
        <v>21</v>
      </c>
      <c r="D48" s="26">
        <f t="shared" si="0"/>
        <v>34</v>
      </c>
      <c r="E48" s="26">
        <f t="shared" si="1"/>
        <v>13</v>
      </c>
      <c r="G48" s="47">
        <f>((($AC$3*B48/H48)-$AC$3)*-1)+$AC$2-$AC$3</f>
        <v>126.67142857142858</v>
      </c>
      <c r="H48" s="26">
        <f t="shared" si="2"/>
        <v>70</v>
      </c>
      <c r="I48" s="47">
        <f>((($AC$3*C48/J48)-$AC$3)*-1)+$AC$2-$AC$3</f>
        <v>120.69999999999999</v>
      </c>
      <c r="J48" s="26">
        <f t="shared" si="10"/>
        <v>30</v>
      </c>
      <c r="P48" s="41">
        <f t="shared" si="11"/>
        <v>46</v>
      </c>
      <c r="Q48" s="43">
        <v>58</v>
      </c>
      <c r="R48" s="18">
        <v>70</v>
      </c>
      <c r="S48" s="43">
        <v>58</v>
      </c>
      <c r="T48" s="18">
        <v>30</v>
      </c>
      <c r="V48" s="26">
        <f>(($AC$3-(Q48-($AC$2-$AC$3)))/$AC$3)*R48</f>
        <v>70</v>
      </c>
      <c r="W48" s="26">
        <f>(($AC$3-(S48-($AC$2-$AC$3)))/$AC$3)*T48</f>
        <v>30</v>
      </c>
      <c r="X48" s="26">
        <f t="shared" si="3"/>
        <v>50</v>
      </c>
      <c r="Y48" s="26">
        <f t="shared" si="4"/>
        <v>20</v>
      </c>
      <c r="Z48" s="43">
        <v>17</v>
      </c>
      <c r="AE48" s="1">
        <f>'WeightBench IMPORT (.txt)'!A64</f>
        <v>46</v>
      </c>
      <c r="AF48" s="1">
        <f>'WeightBench IMPORT (.txt)'!C64</f>
        <v>80</v>
      </c>
      <c r="AG48" s="1">
        <f>'WeightBench IMPORT (.txt)'!D64</f>
        <v>70</v>
      </c>
      <c r="AH48" s="1">
        <f>'WeightBench IMPORT (.txt)'!E64</f>
        <v>75</v>
      </c>
      <c r="AI48" s="1">
        <f>'WeightBench IMPORT (.txt)'!F64</f>
        <v>45</v>
      </c>
      <c r="AJ48" s="1">
        <f>'WeightBench IMPORT (.txt)'!G64</f>
        <v>17</v>
      </c>
      <c r="AK48" s="1">
        <f>'WeightBench IMPORT (.txt)'!H64</f>
        <v>0</v>
      </c>
      <c r="AL48" s="52">
        <f>(($AR$3-(AF48-($AR$2-$AR$3)))/$AR$3)*AG48</f>
        <v>61.45933014354067</v>
      </c>
      <c r="AM48" s="52">
        <f>(($AR$3-(AH48-($AR$2-$AR$3)))/$AR$3)*AI48</f>
        <v>40.58612440191388</v>
      </c>
      <c r="AN48" s="54">
        <f t="shared" si="5"/>
        <v>10.436602870813395</v>
      </c>
      <c r="AO48" s="54">
        <f t="shared" si="6"/>
        <v>51.02272727272727</v>
      </c>
    </row>
    <row r="49" spans="1:41" ht="12">
      <c r="A49" s="1">
        <f t="shared" si="7"/>
        <v>47</v>
      </c>
      <c r="B49" s="40">
        <v>43</v>
      </c>
      <c r="C49" s="40">
        <v>32</v>
      </c>
      <c r="D49" s="26">
        <f t="shared" si="0"/>
        <v>37.5</v>
      </c>
      <c r="E49" s="26">
        <f t="shared" si="1"/>
        <v>5.5</v>
      </c>
      <c r="G49" s="47">
        <f t="shared" si="8"/>
        <v>11.111111111111114</v>
      </c>
      <c r="H49" s="26">
        <f t="shared" si="2"/>
        <v>45</v>
      </c>
      <c r="I49" s="47">
        <f t="shared" si="9"/>
        <v>72.22222222222223</v>
      </c>
      <c r="J49" s="26">
        <f t="shared" si="10"/>
        <v>45</v>
      </c>
      <c r="P49" s="1">
        <f t="shared" si="11"/>
        <v>47</v>
      </c>
      <c r="Q49" s="43">
        <v>0</v>
      </c>
      <c r="R49" s="18">
        <v>70</v>
      </c>
      <c r="S49" s="43">
        <v>0</v>
      </c>
      <c r="T49" s="18">
        <v>30</v>
      </c>
      <c r="V49" s="26">
        <f t="shared" si="12"/>
        <v>70</v>
      </c>
      <c r="W49" s="26">
        <f t="shared" si="13"/>
        <v>30</v>
      </c>
      <c r="X49" s="26">
        <f t="shared" si="3"/>
        <v>50</v>
      </c>
      <c r="Y49" s="26">
        <f t="shared" si="4"/>
        <v>20</v>
      </c>
      <c r="Z49" s="43">
        <v>9</v>
      </c>
      <c r="AE49" s="1">
        <f>'WeightBench IMPORT (.txt)'!A65</f>
        <v>47</v>
      </c>
      <c r="AF49" s="1">
        <f>'WeightBench IMPORT (.txt)'!C65</f>
        <v>25</v>
      </c>
      <c r="AG49" s="1">
        <f>'WeightBench IMPORT (.txt)'!D65</f>
        <v>70</v>
      </c>
      <c r="AH49" s="1">
        <f>'WeightBench IMPORT (.txt)'!E65</f>
        <v>49</v>
      </c>
      <c r="AI49" s="1">
        <f>'WeightBench IMPORT (.txt)'!F65</f>
        <v>45</v>
      </c>
      <c r="AJ49" s="1">
        <f>'WeightBench IMPORT (.txt)'!G65</f>
        <v>9</v>
      </c>
      <c r="AK49" s="1">
        <f>'WeightBench IMPORT (.txt)'!H65</f>
        <v>0</v>
      </c>
      <c r="AL49" s="52">
        <f t="shared" si="14"/>
        <v>62.92929292929293</v>
      </c>
      <c r="AM49" s="52">
        <f t="shared" si="15"/>
        <v>36.090909090909086</v>
      </c>
      <c r="AN49" s="54">
        <f t="shared" si="5"/>
        <v>13.41919191919192</v>
      </c>
      <c r="AO49" s="54">
        <f t="shared" si="6"/>
        <v>49.51010101010101</v>
      </c>
    </row>
    <row r="50" spans="1:41" ht="12">
      <c r="A50" s="41">
        <f t="shared" si="7"/>
        <v>48</v>
      </c>
      <c r="B50" s="40">
        <v>42</v>
      </c>
      <c r="C50" s="40">
        <v>29</v>
      </c>
      <c r="D50" s="26">
        <f t="shared" si="0"/>
        <v>35.5</v>
      </c>
      <c r="E50" s="26">
        <f t="shared" si="1"/>
        <v>6.5</v>
      </c>
      <c r="G50" s="47">
        <f>((($AC$3*B50/H50)-$AC$3)*-1)+$AC$2-$AC$3</f>
        <v>71.93333333333334</v>
      </c>
      <c r="H50" s="26">
        <f t="shared" si="2"/>
        <v>45</v>
      </c>
      <c r="I50" s="47">
        <f>((($AC$3*C50/J50)-$AC$3)*-1)+$AC$2-$AC$3</f>
        <v>64.9666666666667</v>
      </c>
      <c r="J50" s="26">
        <f t="shared" si="10"/>
        <v>30</v>
      </c>
      <c r="P50" s="41">
        <f t="shared" si="11"/>
        <v>48</v>
      </c>
      <c r="Q50" s="43">
        <v>58</v>
      </c>
      <c r="R50" s="18">
        <v>70</v>
      </c>
      <c r="S50" s="43">
        <v>58</v>
      </c>
      <c r="T50" s="18">
        <v>30</v>
      </c>
      <c r="V50" s="26">
        <f>(($AC$3-(Q50-($AC$2-$AC$3)))/$AC$3)*R50</f>
        <v>70</v>
      </c>
      <c r="W50" s="26">
        <f>(($AC$3-(S50-($AC$2-$AC$3)))/$AC$3)*T50</f>
        <v>30</v>
      </c>
      <c r="X50" s="26">
        <f t="shared" si="3"/>
        <v>50</v>
      </c>
      <c r="Y50" s="26">
        <f t="shared" si="4"/>
        <v>20</v>
      </c>
      <c r="Z50" s="43">
        <v>18</v>
      </c>
      <c r="AE50" s="1">
        <f>'WeightBench IMPORT (.txt)'!A66</f>
        <v>48</v>
      </c>
      <c r="AF50" s="1">
        <f>'WeightBench IMPORT (.txt)'!C66</f>
        <v>68</v>
      </c>
      <c r="AG50" s="1">
        <f>'WeightBench IMPORT (.txt)'!D66</f>
        <v>70</v>
      </c>
      <c r="AH50" s="1">
        <f>'WeightBench IMPORT (.txt)'!E66</f>
        <v>99</v>
      </c>
      <c r="AI50" s="1">
        <f>'WeightBench IMPORT (.txt)'!F66</f>
        <v>45</v>
      </c>
      <c r="AJ50" s="1">
        <f>'WeightBench IMPORT (.txt)'!G66</f>
        <v>18</v>
      </c>
      <c r="AK50" s="1">
        <f>'WeightBench IMPORT (.txt)'!H66</f>
        <v>0</v>
      </c>
      <c r="AL50" s="52">
        <f>(($AR$3-(AF50-($AR$2-$AR$3)))/$AR$3)*AG50</f>
        <v>65.47846889952153</v>
      </c>
      <c r="AM50" s="52">
        <f>(($AR$3-(AH50-($AR$2-$AR$3)))/$AR$3)*AI50</f>
        <v>35.418660287081345</v>
      </c>
      <c r="AN50" s="54">
        <f t="shared" si="5"/>
        <v>15.029904306220093</v>
      </c>
      <c r="AO50" s="54">
        <f t="shared" si="6"/>
        <v>50.44856459330144</v>
      </c>
    </row>
    <row r="51" spans="1:41" ht="12">
      <c r="A51" s="1">
        <f t="shared" si="7"/>
        <v>49</v>
      </c>
      <c r="B51" s="40">
        <v>50</v>
      </c>
      <c r="C51" s="40">
        <v>40</v>
      </c>
      <c r="D51" s="26">
        <f t="shared" si="0"/>
        <v>45</v>
      </c>
      <c r="E51" s="26">
        <f t="shared" si="1"/>
        <v>5</v>
      </c>
      <c r="G51" s="47">
        <f t="shared" si="8"/>
        <v>71.42857142857142</v>
      </c>
      <c r="H51" s="26">
        <f t="shared" si="2"/>
        <v>70</v>
      </c>
      <c r="I51" s="47">
        <f t="shared" si="9"/>
        <v>27.77777777777777</v>
      </c>
      <c r="J51" s="26">
        <f t="shared" si="10"/>
        <v>45</v>
      </c>
      <c r="P51" s="1">
        <f t="shared" si="11"/>
        <v>49</v>
      </c>
      <c r="Q51" s="43">
        <v>0</v>
      </c>
      <c r="R51" s="18">
        <v>70</v>
      </c>
      <c r="S51" s="43">
        <v>0</v>
      </c>
      <c r="T51" s="18">
        <v>30</v>
      </c>
      <c r="V51" s="26">
        <f t="shared" si="12"/>
        <v>70</v>
      </c>
      <c r="W51" s="26">
        <f t="shared" si="13"/>
        <v>30</v>
      </c>
      <c r="X51" s="26">
        <f t="shared" si="3"/>
        <v>50</v>
      </c>
      <c r="Y51" s="26">
        <f t="shared" si="4"/>
        <v>20</v>
      </c>
      <c r="Z51" s="43">
        <v>10</v>
      </c>
      <c r="AE51" s="1">
        <f>'WeightBench IMPORT (.txt)'!A67</f>
        <v>49</v>
      </c>
      <c r="AF51" s="1">
        <f>'WeightBench IMPORT (.txt)'!C67</f>
        <v>15</v>
      </c>
      <c r="AG51" s="1">
        <f>'WeightBench IMPORT (.txt)'!D67</f>
        <v>70</v>
      </c>
      <c r="AH51" s="1">
        <f>'WeightBench IMPORT (.txt)'!E67</f>
        <v>50</v>
      </c>
      <c r="AI51" s="1">
        <f>'WeightBench IMPORT (.txt)'!F67</f>
        <v>45</v>
      </c>
      <c r="AJ51" s="1">
        <f>'WeightBench IMPORT (.txt)'!G67</f>
        <v>10</v>
      </c>
      <c r="AK51" s="1">
        <f>'WeightBench IMPORT (.txt)'!H67</f>
        <v>0</v>
      </c>
      <c r="AL51" s="52">
        <f t="shared" si="14"/>
        <v>65.75757575757576</v>
      </c>
      <c r="AM51" s="52">
        <f t="shared" si="15"/>
        <v>35.909090909090914</v>
      </c>
      <c r="AN51" s="54">
        <f t="shared" si="5"/>
        <v>14.924242424242426</v>
      </c>
      <c r="AO51" s="54">
        <f t="shared" si="6"/>
        <v>50.83333333333334</v>
      </c>
    </row>
    <row r="52" spans="1:41" ht="12">
      <c r="A52" s="41">
        <f t="shared" si="7"/>
        <v>50</v>
      </c>
      <c r="B52" s="40">
        <v>46</v>
      </c>
      <c r="C52" s="40">
        <v>29</v>
      </c>
      <c r="D52" s="26">
        <f t="shared" si="0"/>
        <v>37.5</v>
      </c>
      <c r="E52" s="26">
        <f t="shared" si="1"/>
        <v>8.5</v>
      </c>
      <c r="G52" s="47">
        <f>((($AC$3*B52/H52)-$AC$3)*-1)+$AC$2-$AC$3</f>
        <v>129.65714285714284</v>
      </c>
      <c r="H52" s="26">
        <f t="shared" si="2"/>
        <v>70</v>
      </c>
      <c r="I52" s="47">
        <f>((($AC$3*C52/J52)-$AC$3)*-1)+$AC$2-$AC$3</f>
        <v>64.9666666666667</v>
      </c>
      <c r="J52" s="26">
        <f t="shared" si="10"/>
        <v>30</v>
      </c>
      <c r="P52" s="41">
        <f t="shared" si="11"/>
        <v>50</v>
      </c>
      <c r="Q52" s="43">
        <v>58</v>
      </c>
      <c r="R52" s="18">
        <v>70</v>
      </c>
      <c r="S52" s="43">
        <v>58</v>
      </c>
      <c r="T52" s="18">
        <v>30</v>
      </c>
      <c r="V52" s="26">
        <f>(($AC$3-(Q52-($AC$2-$AC$3)))/$AC$3)*R52</f>
        <v>70</v>
      </c>
      <c r="W52" s="26">
        <f>(($AC$3-(S52-($AC$2-$AC$3)))/$AC$3)*T52</f>
        <v>30</v>
      </c>
      <c r="X52" s="26">
        <f t="shared" si="3"/>
        <v>50</v>
      </c>
      <c r="Y52" s="26">
        <f t="shared" si="4"/>
        <v>20</v>
      </c>
      <c r="Z52" s="43">
        <v>12</v>
      </c>
      <c r="AE52" s="1">
        <f>'WeightBench IMPORT (.txt)'!A68</f>
        <v>50</v>
      </c>
      <c r="AF52" s="1">
        <f>'WeightBench IMPORT (.txt)'!C68</f>
        <v>79</v>
      </c>
      <c r="AG52" s="1">
        <f>'WeightBench IMPORT (.txt)'!D68</f>
        <v>70</v>
      </c>
      <c r="AH52" s="1">
        <f>'WeightBench IMPORT (.txt)'!E68</f>
        <v>106</v>
      </c>
      <c r="AI52" s="1">
        <f>'WeightBench IMPORT (.txt)'!F68</f>
        <v>45</v>
      </c>
      <c r="AJ52" s="1">
        <f>'WeightBench IMPORT (.txt)'!G68</f>
        <v>12</v>
      </c>
      <c r="AK52" s="1">
        <f>'WeightBench IMPORT (.txt)'!H68</f>
        <v>0</v>
      </c>
      <c r="AL52" s="52">
        <f>(($AR$3-(AF52-($AR$2-$AR$3)))/$AR$3)*AG52</f>
        <v>61.79425837320574</v>
      </c>
      <c r="AM52" s="52">
        <f>(($AR$3-(AH52-($AR$2-$AR$3)))/$AR$3)*AI52</f>
        <v>33.911483253588514</v>
      </c>
      <c r="AN52" s="54">
        <f t="shared" si="5"/>
        <v>13.941387559808614</v>
      </c>
      <c r="AO52" s="54">
        <f t="shared" si="6"/>
        <v>47.85287081339713</v>
      </c>
    </row>
    <row r="53" spans="1:41" ht="12">
      <c r="A53" s="1">
        <f>A52+1</f>
        <v>51</v>
      </c>
      <c r="B53" s="40">
        <v>44</v>
      </c>
      <c r="C53" s="40">
        <v>31</v>
      </c>
      <c r="D53" s="26">
        <f t="shared" si="0"/>
        <v>37.5</v>
      </c>
      <c r="E53" s="26">
        <f t="shared" si="1"/>
        <v>6.5</v>
      </c>
      <c r="G53" s="47">
        <f t="shared" si="8"/>
        <v>5.555555555555543</v>
      </c>
      <c r="H53" s="26">
        <f t="shared" si="2"/>
        <v>45</v>
      </c>
      <c r="I53" s="47">
        <f t="shared" si="9"/>
        <v>77.77777777777777</v>
      </c>
      <c r="J53" s="26">
        <f t="shared" si="10"/>
        <v>45</v>
      </c>
      <c r="P53" s="1">
        <f>P52+1</f>
        <v>51</v>
      </c>
      <c r="Q53" s="43">
        <v>0</v>
      </c>
      <c r="R53" s="18">
        <v>70</v>
      </c>
      <c r="S53" s="43">
        <v>0</v>
      </c>
      <c r="T53" s="18">
        <v>30</v>
      </c>
      <c r="V53" s="26">
        <f t="shared" si="12"/>
        <v>70</v>
      </c>
      <c r="W53" s="26">
        <f t="shared" si="13"/>
        <v>30</v>
      </c>
      <c r="X53" s="26">
        <f t="shared" si="3"/>
        <v>50</v>
      </c>
      <c r="Y53" s="26">
        <f t="shared" si="4"/>
        <v>20</v>
      </c>
      <c r="Z53" s="43">
        <v>10</v>
      </c>
      <c r="AE53" s="1">
        <f>'WeightBench IMPORT (.txt)'!A69</f>
        <v>51</v>
      </c>
      <c r="AF53" s="1">
        <f>'WeightBench IMPORT (.txt)'!C69</f>
        <v>26</v>
      </c>
      <c r="AG53" s="1">
        <f>'WeightBench IMPORT (.txt)'!D69</f>
        <v>70</v>
      </c>
      <c r="AH53" s="1">
        <f>'WeightBench IMPORT (.txt)'!E69</f>
        <v>51</v>
      </c>
      <c r="AI53" s="1">
        <f>'WeightBench IMPORT (.txt)'!F69</f>
        <v>45</v>
      </c>
      <c r="AJ53" s="1">
        <f>'WeightBench IMPORT (.txt)'!G69</f>
        <v>10</v>
      </c>
      <c r="AK53" s="1">
        <f>'WeightBench IMPORT (.txt)'!H69</f>
        <v>0</v>
      </c>
      <c r="AL53" s="52">
        <f t="shared" si="14"/>
        <v>62.64646464646464</v>
      </c>
      <c r="AM53" s="52">
        <f t="shared" si="15"/>
        <v>35.72727272727273</v>
      </c>
      <c r="AN53" s="54">
        <f t="shared" si="5"/>
        <v>13.459595959595958</v>
      </c>
      <c r="AO53" s="54">
        <f t="shared" si="6"/>
        <v>49.186868686868685</v>
      </c>
    </row>
    <row r="54" spans="1:41" ht="12">
      <c r="A54" s="1">
        <f t="shared" si="7"/>
        <v>52</v>
      </c>
      <c r="B54" s="40">
        <v>41</v>
      </c>
      <c r="C54" s="40">
        <v>30</v>
      </c>
      <c r="D54" s="26">
        <f t="shared" si="0"/>
        <v>35.5</v>
      </c>
      <c r="E54" s="26">
        <f t="shared" si="1"/>
        <v>5.5</v>
      </c>
      <c r="G54" s="47">
        <f t="shared" si="8"/>
        <v>22.22222222222223</v>
      </c>
      <c r="H54" s="26">
        <f t="shared" si="2"/>
        <v>45</v>
      </c>
      <c r="I54" s="47">
        <f t="shared" si="9"/>
        <v>0</v>
      </c>
      <c r="J54" s="26">
        <f t="shared" si="10"/>
        <v>30</v>
      </c>
      <c r="P54" s="1">
        <f t="shared" si="11"/>
        <v>52</v>
      </c>
      <c r="Q54" s="43">
        <v>0</v>
      </c>
      <c r="R54" s="18">
        <v>70</v>
      </c>
      <c r="S54" s="43">
        <v>0</v>
      </c>
      <c r="T54" s="18">
        <v>30</v>
      </c>
      <c r="V54" s="26">
        <f t="shared" si="12"/>
        <v>70</v>
      </c>
      <c r="W54" s="26">
        <f t="shared" si="13"/>
        <v>30</v>
      </c>
      <c r="X54" s="26">
        <f t="shared" si="3"/>
        <v>50</v>
      </c>
      <c r="Y54" s="26">
        <f t="shared" si="4"/>
        <v>20</v>
      </c>
      <c r="Z54" s="43">
        <v>10</v>
      </c>
      <c r="AE54" s="1">
        <f>'WeightBench IMPORT (.txt)'!A70</f>
        <v>52</v>
      </c>
      <c r="AF54" s="1">
        <f>'WeightBench IMPORT (.txt)'!C70</f>
        <v>44</v>
      </c>
      <c r="AG54" s="1">
        <f>'WeightBench IMPORT (.txt)'!D70</f>
        <v>70</v>
      </c>
      <c r="AH54" s="1">
        <f>'WeightBench IMPORT (.txt)'!E70</f>
        <v>52</v>
      </c>
      <c r="AI54" s="1">
        <f>'WeightBench IMPORT (.txt)'!F70</f>
        <v>45</v>
      </c>
      <c r="AJ54" s="1">
        <f>'WeightBench IMPORT (.txt)'!G70</f>
        <v>10</v>
      </c>
      <c r="AK54" s="1">
        <f>'WeightBench IMPORT (.txt)'!H70</f>
        <v>0</v>
      </c>
      <c r="AL54" s="52">
        <f t="shared" si="14"/>
        <v>57.55555555555555</v>
      </c>
      <c r="AM54" s="52">
        <f t="shared" si="15"/>
        <v>35.54545454545455</v>
      </c>
      <c r="AN54" s="54">
        <f t="shared" si="5"/>
        <v>11.005050505050502</v>
      </c>
      <c r="AO54" s="54">
        <f t="shared" si="6"/>
        <v>46.55050505050505</v>
      </c>
    </row>
    <row r="55" spans="1:41" ht="12">
      <c r="A55" s="41">
        <f t="shared" si="7"/>
        <v>53</v>
      </c>
      <c r="B55" s="40">
        <v>47</v>
      </c>
      <c r="C55" s="40">
        <v>32</v>
      </c>
      <c r="D55" s="26">
        <f t="shared" si="0"/>
        <v>39.5</v>
      </c>
      <c r="E55" s="26">
        <f t="shared" si="1"/>
        <v>7.5</v>
      </c>
      <c r="G55" s="47">
        <f>((($AC$3*B55/H55)-$AC$3)*-1)+$AC$2-$AC$3</f>
        <v>126.67142857142858</v>
      </c>
      <c r="H55" s="26">
        <f t="shared" si="2"/>
        <v>70</v>
      </c>
      <c r="I55" s="47">
        <f>((($AC$3*C55/J55)-$AC$3)*-1)+$AC$2-$AC$3</f>
        <v>118.37777777777774</v>
      </c>
      <c r="J55" s="26">
        <f t="shared" si="10"/>
        <v>45</v>
      </c>
      <c r="P55" s="41">
        <f t="shared" si="11"/>
        <v>53</v>
      </c>
      <c r="Q55" s="43">
        <v>58</v>
      </c>
      <c r="R55" s="18">
        <v>70</v>
      </c>
      <c r="S55" s="43">
        <v>58</v>
      </c>
      <c r="T55" s="18">
        <v>30</v>
      </c>
      <c r="V55" s="26">
        <f>(($AC$3-(Q55-($AC$2-$AC$3)))/$AC$3)*R55</f>
        <v>70</v>
      </c>
      <c r="W55" s="26">
        <f>(($AC$3-(S55-($AC$2-$AC$3)))/$AC$3)*T55</f>
        <v>30</v>
      </c>
      <c r="X55" s="26">
        <f t="shared" si="3"/>
        <v>50</v>
      </c>
      <c r="Y55" s="26">
        <f t="shared" si="4"/>
        <v>20</v>
      </c>
      <c r="Z55" s="43">
        <v>13</v>
      </c>
      <c r="AE55" s="1">
        <f>'WeightBench IMPORT (.txt)'!A71</f>
        <v>53</v>
      </c>
      <c r="AF55" s="1">
        <f>'WeightBench IMPORT (.txt)'!C71</f>
        <v>69</v>
      </c>
      <c r="AG55" s="1">
        <f>'WeightBench IMPORT (.txt)'!D71</f>
        <v>70</v>
      </c>
      <c r="AH55" s="1">
        <f>'WeightBench IMPORT (.txt)'!E71</f>
        <v>96</v>
      </c>
      <c r="AI55" s="1">
        <f>'WeightBench IMPORT (.txt)'!F71</f>
        <v>45</v>
      </c>
      <c r="AJ55" s="1">
        <f>'WeightBench IMPORT (.txt)'!G71</f>
        <v>13</v>
      </c>
      <c r="AK55" s="1">
        <f>'WeightBench IMPORT (.txt)'!H71</f>
        <v>0</v>
      </c>
      <c r="AL55" s="52">
        <f>(($AR$3-(AF55-($AR$2-$AR$3)))/$AR$3)*AG55</f>
        <v>65.14354066985646</v>
      </c>
      <c r="AM55" s="52">
        <f>(($AR$3-(AH55-($AR$2-$AR$3)))/$AR$3)*AI55</f>
        <v>36.06459330143541</v>
      </c>
      <c r="AN55" s="54">
        <f t="shared" si="5"/>
        <v>14.539473684210527</v>
      </c>
      <c r="AO55" s="54">
        <f t="shared" si="6"/>
        <v>50.604066985645936</v>
      </c>
    </row>
    <row r="56" spans="1:41" ht="12">
      <c r="A56" s="1">
        <f t="shared" si="7"/>
        <v>54</v>
      </c>
      <c r="B56" s="40">
        <v>40</v>
      </c>
      <c r="C56" s="40">
        <v>30</v>
      </c>
      <c r="D56" s="26">
        <f t="shared" si="0"/>
        <v>35</v>
      </c>
      <c r="E56" s="26">
        <f t="shared" si="1"/>
        <v>5</v>
      </c>
      <c r="G56" s="47">
        <f t="shared" si="8"/>
        <v>27.77777777777777</v>
      </c>
      <c r="H56" s="26">
        <f t="shared" si="2"/>
        <v>45</v>
      </c>
      <c r="I56" s="47">
        <f t="shared" si="9"/>
        <v>0</v>
      </c>
      <c r="J56" s="26">
        <f t="shared" si="10"/>
        <v>30</v>
      </c>
      <c r="P56" s="1">
        <f t="shared" si="11"/>
        <v>54</v>
      </c>
      <c r="Q56" s="43">
        <v>0</v>
      </c>
      <c r="R56" s="18">
        <v>70</v>
      </c>
      <c r="S56" s="43">
        <v>0</v>
      </c>
      <c r="T56" s="18">
        <v>30</v>
      </c>
      <c r="V56" s="26">
        <f t="shared" si="12"/>
        <v>70</v>
      </c>
      <c r="W56" s="26">
        <f t="shared" si="13"/>
        <v>30</v>
      </c>
      <c r="X56" s="26">
        <f t="shared" si="3"/>
        <v>50</v>
      </c>
      <c r="Y56" s="26">
        <f t="shared" si="4"/>
        <v>20</v>
      </c>
      <c r="Z56" s="43">
        <v>8</v>
      </c>
      <c r="AE56" s="1">
        <f>'WeightBench IMPORT (.txt)'!A72</f>
        <v>54</v>
      </c>
      <c r="AF56" s="1">
        <f>'WeightBench IMPORT (.txt)'!C72</f>
        <v>34</v>
      </c>
      <c r="AG56" s="1">
        <f>'WeightBench IMPORT (.txt)'!D72</f>
        <v>70</v>
      </c>
      <c r="AH56" s="1">
        <f>'WeightBench IMPORT (.txt)'!E72</f>
        <v>43</v>
      </c>
      <c r="AI56" s="1">
        <f>'WeightBench IMPORT (.txt)'!F72</f>
        <v>45</v>
      </c>
      <c r="AJ56" s="1">
        <f>'WeightBench IMPORT (.txt)'!G72</f>
        <v>8</v>
      </c>
      <c r="AK56" s="1">
        <f>'WeightBench IMPORT (.txt)'!H72</f>
        <v>0</v>
      </c>
      <c r="AL56" s="52">
        <f t="shared" si="14"/>
        <v>60.38383838383838</v>
      </c>
      <c r="AM56" s="52">
        <f t="shared" si="15"/>
        <v>37.18181818181818</v>
      </c>
      <c r="AN56" s="54">
        <f t="shared" si="5"/>
        <v>11.6010101010101</v>
      </c>
      <c r="AO56" s="54">
        <f t="shared" si="6"/>
        <v>48.78282828282828</v>
      </c>
    </row>
    <row r="57" spans="1:41" ht="12">
      <c r="A57" s="41">
        <f t="shared" si="7"/>
        <v>55</v>
      </c>
      <c r="B57" s="40">
        <v>43</v>
      </c>
      <c r="C57" s="40">
        <v>30</v>
      </c>
      <c r="D57" s="26">
        <f t="shared" si="0"/>
        <v>36.5</v>
      </c>
      <c r="E57" s="26">
        <f t="shared" si="1"/>
        <v>6.5</v>
      </c>
      <c r="G57" s="47">
        <f>((($AC$3*B57/H57)-$AC$3)*-1)+$AC$2-$AC$3</f>
        <v>67.28888888888889</v>
      </c>
      <c r="H57" s="26">
        <f t="shared" si="2"/>
        <v>45</v>
      </c>
      <c r="I57" s="47">
        <f>((($AC$3*C57/J57)-$AC$3)*-1)+$AC$2-$AC$3</f>
        <v>58</v>
      </c>
      <c r="J57" s="26">
        <f t="shared" si="10"/>
        <v>30</v>
      </c>
      <c r="P57" s="41">
        <f t="shared" si="11"/>
        <v>55</v>
      </c>
      <c r="Q57" s="43">
        <v>58</v>
      </c>
      <c r="R57" s="18">
        <v>70</v>
      </c>
      <c r="S57" s="43">
        <v>58</v>
      </c>
      <c r="T57" s="18">
        <v>30</v>
      </c>
      <c r="V57" s="26">
        <f>(($AC$3-(Q57-($AC$2-$AC$3)))/$AC$3)*R57</f>
        <v>70</v>
      </c>
      <c r="W57" s="26">
        <f>(($AC$3-(S57-($AC$2-$AC$3)))/$AC$3)*T57</f>
        <v>30</v>
      </c>
      <c r="X57" s="26">
        <f t="shared" si="3"/>
        <v>50</v>
      </c>
      <c r="Y57" s="26">
        <f t="shared" si="4"/>
        <v>20</v>
      </c>
      <c r="Z57" s="43">
        <v>6</v>
      </c>
      <c r="AE57" s="1">
        <f>'WeightBench IMPORT (.txt)'!A73</f>
        <v>55</v>
      </c>
      <c r="AF57" s="1">
        <f>'WeightBench IMPORT (.txt)'!C73</f>
        <v>110</v>
      </c>
      <c r="AG57" s="1">
        <f>'WeightBench IMPORT (.txt)'!D73</f>
        <v>100</v>
      </c>
      <c r="AH57" s="1">
        <f>'WeightBench IMPORT (.txt)'!E73</f>
        <v>53</v>
      </c>
      <c r="AI57" s="1">
        <f>'WeightBench IMPORT (.txt)'!F73</f>
        <v>45</v>
      </c>
      <c r="AJ57" s="1">
        <f>'WeightBench IMPORT (.txt)'!G73</f>
        <v>6</v>
      </c>
      <c r="AK57" s="1">
        <f>'WeightBench IMPORT (.txt)'!H73</f>
        <v>0</v>
      </c>
      <c r="AL57" s="52">
        <f>(($AR$3-(AF57-($AR$2-$AR$3)))/$AR$3)*AG57</f>
        <v>73.44497607655502</v>
      </c>
      <c r="AM57" s="52">
        <f>(($AR$3-(AH57-($AR$2-$AR$3)))/$AR$3)*AI57</f>
        <v>45.322966507177036</v>
      </c>
      <c r="AN57" s="54">
        <f t="shared" si="5"/>
        <v>14.061004784688993</v>
      </c>
      <c r="AO57" s="54">
        <f t="shared" si="6"/>
        <v>59.38397129186603</v>
      </c>
    </row>
    <row r="58" spans="1:41" ht="12">
      <c r="A58" s="1">
        <f t="shared" si="7"/>
        <v>56</v>
      </c>
      <c r="B58" s="40">
        <v>48</v>
      </c>
      <c r="C58" s="40">
        <v>30</v>
      </c>
      <c r="D58" s="26">
        <f t="shared" si="0"/>
        <v>39</v>
      </c>
      <c r="E58" s="26">
        <f t="shared" si="1"/>
        <v>9</v>
      </c>
      <c r="G58" s="47">
        <f t="shared" si="8"/>
        <v>78.57142857142858</v>
      </c>
      <c r="H58" s="26">
        <f t="shared" si="2"/>
        <v>70</v>
      </c>
      <c r="I58" s="47">
        <f t="shared" si="9"/>
        <v>0</v>
      </c>
      <c r="J58" s="26">
        <f t="shared" si="10"/>
        <v>30</v>
      </c>
      <c r="P58" s="1">
        <f t="shared" si="11"/>
        <v>56</v>
      </c>
      <c r="Q58" s="43">
        <v>0</v>
      </c>
      <c r="R58" s="18">
        <v>70</v>
      </c>
      <c r="S58" s="43">
        <v>0</v>
      </c>
      <c r="T58" s="18">
        <v>30</v>
      </c>
      <c r="V58" s="26">
        <f t="shared" si="12"/>
        <v>70</v>
      </c>
      <c r="W58" s="26">
        <f t="shared" si="13"/>
        <v>30</v>
      </c>
      <c r="X58" s="26">
        <f t="shared" si="3"/>
        <v>50</v>
      </c>
      <c r="Y58" s="26">
        <f t="shared" si="4"/>
        <v>20</v>
      </c>
      <c r="Z58" s="43">
        <v>8</v>
      </c>
      <c r="AE58" s="1">
        <f>'WeightBench IMPORT (.txt)'!A74</f>
        <v>56</v>
      </c>
      <c r="AF58" s="1">
        <f>'WeightBench IMPORT (.txt)'!C74</f>
        <v>16</v>
      </c>
      <c r="AG58" s="1">
        <f>'WeightBench IMPORT (.txt)'!D74</f>
        <v>70</v>
      </c>
      <c r="AH58" s="1">
        <f>'WeightBench IMPORT (.txt)'!E74</f>
        <v>11</v>
      </c>
      <c r="AI58" s="1">
        <f>'WeightBench IMPORT (.txt)'!F74</f>
        <v>45</v>
      </c>
      <c r="AJ58" s="1">
        <f>'WeightBench IMPORT (.txt)'!G74</f>
        <v>8</v>
      </c>
      <c r="AK58" s="1">
        <f>'WeightBench IMPORT (.txt)'!H74</f>
        <v>0</v>
      </c>
      <c r="AL58" s="52">
        <f t="shared" si="14"/>
        <v>65.47474747474747</v>
      </c>
      <c r="AM58" s="52">
        <f t="shared" si="15"/>
        <v>43</v>
      </c>
      <c r="AN58" s="54">
        <f t="shared" si="5"/>
        <v>11.237373737373737</v>
      </c>
      <c r="AO58" s="54">
        <f t="shared" si="6"/>
        <v>54.23737373737374</v>
      </c>
    </row>
    <row r="59" spans="1:41" ht="12">
      <c r="A59" s="1">
        <f t="shared" si="7"/>
        <v>57</v>
      </c>
      <c r="B59" s="40">
        <v>50</v>
      </c>
      <c r="C59" s="40">
        <v>32</v>
      </c>
      <c r="D59" s="26">
        <f t="shared" si="0"/>
        <v>41</v>
      </c>
      <c r="E59" s="26">
        <f t="shared" si="1"/>
        <v>9</v>
      </c>
      <c r="G59" s="47">
        <f t="shared" si="8"/>
        <v>71.42857142857142</v>
      </c>
      <c r="H59" s="26">
        <f t="shared" si="2"/>
        <v>70</v>
      </c>
      <c r="I59" s="47">
        <f t="shared" si="9"/>
        <v>72.22222222222223</v>
      </c>
      <c r="J59" s="26">
        <f t="shared" si="10"/>
        <v>45</v>
      </c>
      <c r="P59" s="1">
        <f t="shared" si="11"/>
        <v>57</v>
      </c>
      <c r="Q59" s="43">
        <v>0</v>
      </c>
      <c r="R59" s="18">
        <v>70</v>
      </c>
      <c r="S59" s="43">
        <v>0</v>
      </c>
      <c r="T59" s="18">
        <v>30</v>
      </c>
      <c r="V59" s="26">
        <f t="shared" si="12"/>
        <v>70</v>
      </c>
      <c r="W59" s="26">
        <f t="shared" si="13"/>
        <v>30</v>
      </c>
      <c r="X59" s="26">
        <f t="shared" si="3"/>
        <v>50</v>
      </c>
      <c r="Y59" s="26">
        <f t="shared" si="4"/>
        <v>20</v>
      </c>
      <c r="Z59" s="43">
        <v>16</v>
      </c>
      <c r="AE59" s="1">
        <f>'WeightBench IMPORT (.txt)'!A75</f>
        <v>57</v>
      </c>
      <c r="AF59" s="1">
        <f>'WeightBench IMPORT (.txt)'!C75</f>
        <v>46</v>
      </c>
      <c r="AG59" s="1">
        <f>'WeightBench IMPORT (.txt)'!D75</f>
        <v>70</v>
      </c>
      <c r="AH59" s="1">
        <f>'WeightBench IMPORT (.txt)'!E75</f>
        <v>80</v>
      </c>
      <c r="AI59" s="1">
        <f>'WeightBench IMPORT (.txt)'!F75</f>
        <v>45</v>
      </c>
      <c r="AJ59" s="1">
        <f>'WeightBench IMPORT (.txt)'!G75</f>
        <v>16</v>
      </c>
      <c r="AK59" s="1">
        <f>'WeightBench IMPORT (.txt)'!H75</f>
        <v>0</v>
      </c>
      <c r="AL59" s="52">
        <f t="shared" si="14"/>
        <v>56.98989898989899</v>
      </c>
      <c r="AM59" s="52">
        <f t="shared" si="15"/>
        <v>30.454545454545457</v>
      </c>
      <c r="AN59" s="54">
        <f t="shared" si="5"/>
        <v>13.267676767676766</v>
      </c>
      <c r="AO59" s="54">
        <f t="shared" si="6"/>
        <v>43.72222222222222</v>
      </c>
    </row>
    <row r="60" spans="1:41" ht="12">
      <c r="A60" s="41">
        <f t="shared" si="7"/>
        <v>58</v>
      </c>
      <c r="B60" s="40">
        <v>45</v>
      </c>
      <c r="C60" s="40">
        <v>31</v>
      </c>
      <c r="D60" s="26">
        <f t="shared" si="0"/>
        <v>38</v>
      </c>
      <c r="E60" s="26">
        <f t="shared" si="1"/>
        <v>7</v>
      </c>
      <c r="G60" s="47">
        <f>((($AC$3*B60/H60)-$AC$3)*-1)+$AC$2-$AC$3</f>
        <v>58</v>
      </c>
      <c r="H60" s="26">
        <f t="shared" si="2"/>
        <v>45</v>
      </c>
      <c r="I60" s="47">
        <f>((($AC$3*C60/J60)-$AC$3)*-1)+$AC$2-$AC$3</f>
        <v>123.02222222222224</v>
      </c>
      <c r="J60" s="26">
        <f t="shared" si="10"/>
        <v>45</v>
      </c>
      <c r="P60" s="41">
        <f t="shared" si="11"/>
        <v>58</v>
      </c>
      <c r="Q60" s="43">
        <v>58</v>
      </c>
      <c r="R60" s="18">
        <v>70</v>
      </c>
      <c r="S60" s="43">
        <v>58</v>
      </c>
      <c r="T60" s="18">
        <v>30</v>
      </c>
      <c r="V60" s="26">
        <f>(($AC$3-(Q60-($AC$2-$AC$3)))/$AC$3)*R60</f>
        <v>70</v>
      </c>
      <c r="W60" s="26">
        <f>(($AC$3-(S60-($AC$2-$AC$3)))/$AC$3)*T60</f>
        <v>30</v>
      </c>
      <c r="X60" s="26">
        <f t="shared" si="3"/>
        <v>50</v>
      </c>
      <c r="Y60" s="26">
        <f t="shared" si="4"/>
        <v>20</v>
      </c>
      <c r="Z60" s="43">
        <v>15</v>
      </c>
      <c r="AE60" s="1">
        <f>'WeightBench IMPORT (.txt)'!A76</f>
        <v>58</v>
      </c>
      <c r="AF60" s="1">
        <f>'WeightBench IMPORT (.txt)'!C76</f>
        <v>64</v>
      </c>
      <c r="AG60" s="1">
        <f>'WeightBench IMPORT (.txt)'!D76</f>
        <v>70</v>
      </c>
      <c r="AH60" s="1">
        <f>'WeightBench IMPORT (.txt)'!E76</f>
        <v>89</v>
      </c>
      <c r="AI60" s="1">
        <f>'WeightBench IMPORT (.txt)'!F76</f>
        <v>45</v>
      </c>
      <c r="AJ60" s="1">
        <f>'WeightBench IMPORT (.txt)'!G76</f>
        <v>15</v>
      </c>
      <c r="AK60" s="1">
        <f>'WeightBench IMPORT (.txt)'!H76</f>
        <v>0</v>
      </c>
      <c r="AL60" s="52">
        <f>(($AR$3-(AF60-($AR$2-$AR$3)))/$AR$3)*AG60</f>
        <v>66.81818181818183</v>
      </c>
      <c r="AM60" s="52">
        <f>(($AR$3-(AH60-($AR$2-$AR$3)))/$AR$3)*AI60</f>
        <v>37.57177033492823</v>
      </c>
      <c r="AN60" s="54">
        <f t="shared" si="5"/>
        <v>14.623205741626798</v>
      </c>
      <c r="AO60" s="54">
        <f t="shared" si="6"/>
        <v>52.19497607655503</v>
      </c>
    </row>
    <row r="61" spans="1:41" ht="12">
      <c r="A61" s="1">
        <f t="shared" si="7"/>
        <v>59</v>
      </c>
      <c r="B61" s="40">
        <v>50</v>
      </c>
      <c r="C61" s="40">
        <v>25</v>
      </c>
      <c r="D61" s="26">
        <f t="shared" si="0"/>
        <v>37.5</v>
      </c>
      <c r="E61" s="26">
        <f t="shared" si="1"/>
        <v>12.5</v>
      </c>
      <c r="G61" s="47">
        <f t="shared" si="8"/>
        <v>71.42857142857142</v>
      </c>
      <c r="H61" s="26">
        <f t="shared" si="2"/>
        <v>70</v>
      </c>
      <c r="I61" s="47">
        <f t="shared" si="9"/>
        <v>41.66666666666666</v>
      </c>
      <c r="J61" s="26">
        <f t="shared" si="10"/>
        <v>30</v>
      </c>
      <c r="P61" s="1">
        <f t="shared" si="11"/>
        <v>59</v>
      </c>
      <c r="Q61" s="43">
        <v>0</v>
      </c>
      <c r="R61" s="18">
        <v>70</v>
      </c>
      <c r="S61" s="43">
        <v>0</v>
      </c>
      <c r="T61" s="18">
        <v>30</v>
      </c>
      <c r="V61" s="26">
        <f t="shared" si="12"/>
        <v>70</v>
      </c>
      <c r="W61" s="26">
        <f t="shared" si="13"/>
        <v>30</v>
      </c>
      <c r="X61" s="26">
        <f t="shared" si="3"/>
        <v>50</v>
      </c>
      <c r="Y61" s="26">
        <f t="shared" si="4"/>
        <v>20</v>
      </c>
      <c r="Z61" s="43">
        <v>12</v>
      </c>
      <c r="AE61" s="1">
        <f>'WeightBench IMPORT (.txt)'!A77</f>
        <v>59</v>
      </c>
      <c r="AF61" s="1">
        <f>'WeightBench IMPORT (.txt)'!C77</f>
        <v>26</v>
      </c>
      <c r="AG61" s="1">
        <f>'WeightBench IMPORT (.txt)'!D77</f>
        <v>70</v>
      </c>
      <c r="AH61" s="1">
        <f>'WeightBench IMPORT (.txt)'!E77</f>
        <v>25</v>
      </c>
      <c r="AI61" s="1">
        <f>'WeightBench IMPORT (.txt)'!F77</f>
        <v>45</v>
      </c>
      <c r="AJ61" s="1">
        <f>'WeightBench IMPORT (.txt)'!G77</f>
        <v>12</v>
      </c>
      <c r="AK61" s="1">
        <f>'WeightBench IMPORT (.txt)'!H77</f>
        <v>0</v>
      </c>
      <c r="AL61" s="52">
        <f t="shared" si="14"/>
        <v>62.64646464646464</v>
      </c>
      <c r="AM61" s="52">
        <f t="shared" si="15"/>
        <v>40.45454545454545</v>
      </c>
      <c r="AN61" s="54">
        <f t="shared" si="5"/>
        <v>11.095959595959595</v>
      </c>
      <c r="AO61" s="54">
        <f t="shared" si="6"/>
        <v>51.55050505050505</v>
      </c>
    </row>
    <row r="62" spans="1:41" ht="12">
      <c r="A62" s="41">
        <f t="shared" si="7"/>
        <v>60</v>
      </c>
      <c r="B62" s="40">
        <v>45</v>
      </c>
      <c r="C62" s="40">
        <v>31</v>
      </c>
      <c r="D62" s="26">
        <f t="shared" si="0"/>
        <v>38</v>
      </c>
      <c r="E62" s="26">
        <f t="shared" si="1"/>
        <v>7</v>
      </c>
      <c r="G62" s="47">
        <f>((($AC$3*B62/H62)-$AC$3)*-1)+$AC$2-$AC$3</f>
        <v>58</v>
      </c>
      <c r="H62" s="26">
        <f t="shared" si="2"/>
        <v>45</v>
      </c>
      <c r="I62" s="47">
        <f>((($AC$3*C62/J62)-$AC$3)*-1)+$AC$2-$AC$3</f>
        <v>123.02222222222224</v>
      </c>
      <c r="J62" s="26">
        <f t="shared" si="10"/>
        <v>45</v>
      </c>
      <c r="P62" s="41">
        <f t="shared" si="11"/>
        <v>60</v>
      </c>
      <c r="Q62" s="43">
        <v>58</v>
      </c>
      <c r="R62" s="18">
        <v>70</v>
      </c>
      <c r="S62" s="43">
        <v>58</v>
      </c>
      <c r="T62" s="18">
        <v>30</v>
      </c>
      <c r="V62" s="26">
        <f>(($AC$3-(Q62-($AC$2-$AC$3)))/$AC$3)*R62</f>
        <v>70</v>
      </c>
      <c r="W62" s="26">
        <f>(($AC$3-(S62-($AC$2-$AC$3)))/$AC$3)*T62</f>
        <v>30</v>
      </c>
      <c r="X62" s="26">
        <f t="shared" si="3"/>
        <v>50</v>
      </c>
      <c r="Y62" s="26">
        <f t="shared" si="4"/>
        <v>20</v>
      </c>
      <c r="Z62" s="43">
        <v>15</v>
      </c>
      <c r="AE62" s="1">
        <f>'WeightBench IMPORT (.txt)'!A78</f>
        <v>60</v>
      </c>
      <c r="AF62" s="1">
        <f>'WeightBench IMPORT (.txt)'!C78</f>
        <v>109</v>
      </c>
      <c r="AG62" s="1">
        <f>'WeightBench IMPORT (.txt)'!D78</f>
        <v>100</v>
      </c>
      <c r="AH62" s="1">
        <f>'WeightBench IMPORT (.txt)'!E78</f>
        <v>115</v>
      </c>
      <c r="AI62" s="1">
        <f>'WeightBench IMPORT (.txt)'!F78</f>
        <v>70</v>
      </c>
      <c r="AJ62" s="1">
        <f>'WeightBench IMPORT (.txt)'!G78</f>
        <v>15</v>
      </c>
      <c r="AK62" s="1">
        <f>'WeightBench IMPORT (.txt)'!H78</f>
        <v>0</v>
      </c>
      <c r="AL62" s="52">
        <f>(($AR$3-(AF62-($AR$2-$AR$3)))/$AR$3)*AG62</f>
        <v>73.92344497607655</v>
      </c>
      <c r="AM62" s="52">
        <f>(($AR$3-(AH62-($AR$2-$AR$3)))/$AR$3)*AI62</f>
        <v>49.73684210526316</v>
      </c>
      <c r="AN62" s="54">
        <f t="shared" si="5"/>
        <v>12.093301435406698</v>
      </c>
      <c r="AO62" s="54">
        <f t="shared" si="6"/>
        <v>61.83014354066985</v>
      </c>
    </row>
    <row r="63" spans="1:41" ht="12">
      <c r="A63" s="1">
        <f t="shared" si="7"/>
        <v>61</v>
      </c>
      <c r="B63" s="40">
        <v>47</v>
      </c>
      <c r="C63" s="40">
        <v>30</v>
      </c>
      <c r="D63" s="26">
        <f t="shared" si="0"/>
        <v>38.5</v>
      </c>
      <c r="E63" s="26">
        <f t="shared" si="1"/>
        <v>8.5</v>
      </c>
      <c r="G63" s="47">
        <f t="shared" si="8"/>
        <v>82.14285714285714</v>
      </c>
      <c r="H63" s="26">
        <f t="shared" si="2"/>
        <v>70</v>
      </c>
      <c r="I63" s="47">
        <f t="shared" si="9"/>
        <v>0</v>
      </c>
      <c r="J63" s="26">
        <f t="shared" si="10"/>
        <v>30</v>
      </c>
      <c r="P63" s="1">
        <f t="shared" si="11"/>
        <v>61</v>
      </c>
      <c r="Q63" s="43">
        <v>0</v>
      </c>
      <c r="R63" s="18">
        <v>70</v>
      </c>
      <c r="S63" s="43">
        <v>0</v>
      </c>
      <c r="T63" s="18">
        <v>30</v>
      </c>
      <c r="V63" s="26">
        <f t="shared" si="12"/>
        <v>70</v>
      </c>
      <c r="W63" s="26">
        <f t="shared" si="13"/>
        <v>30</v>
      </c>
      <c r="X63" s="26">
        <f t="shared" si="3"/>
        <v>50</v>
      </c>
      <c r="Y63" s="26">
        <f t="shared" si="4"/>
        <v>20</v>
      </c>
      <c r="Z63" s="43">
        <v>18</v>
      </c>
      <c r="AE63" s="1">
        <f>'WeightBench IMPORT (.txt)'!A79</f>
        <v>61</v>
      </c>
      <c r="AF63" s="1">
        <f>'WeightBench IMPORT (.txt)'!C79</f>
        <v>32</v>
      </c>
      <c r="AG63" s="1">
        <f>'WeightBench IMPORT (.txt)'!D79</f>
        <v>70</v>
      </c>
      <c r="AH63" s="1">
        <f>'WeightBench IMPORT (.txt)'!E79</f>
        <v>47</v>
      </c>
      <c r="AI63" s="1">
        <f>'WeightBench IMPORT (.txt)'!F79</f>
        <v>45</v>
      </c>
      <c r="AJ63" s="1">
        <f>'WeightBench IMPORT (.txt)'!G79</f>
        <v>18</v>
      </c>
      <c r="AK63" s="1">
        <f>'WeightBench IMPORT (.txt)'!H79</f>
        <v>0</v>
      </c>
      <c r="AL63" s="52">
        <f t="shared" si="14"/>
        <v>60.94949494949495</v>
      </c>
      <c r="AM63" s="52">
        <f t="shared" si="15"/>
        <v>36.45454545454545</v>
      </c>
      <c r="AN63" s="54">
        <f t="shared" si="5"/>
        <v>12.247474747474747</v>
      </c>
      <c r="AO63" s="54">
        <f t="shared" si="6"/>
        <v>48.7020202020202</v>
      </c>
    </row>
    <row r="64" spans="1:41" ht="12">
      <c r="A64" s="41">
        <f t="shared" si="7"/>
        <v>62</v>
      </c>
      <c r="B64" s="40">
        <v>53</v>
      </c>
      <c r="C64" s="40">
        <v>26</v>
      </c>
      <c r="D64" s="26">
        <f t="shared" si="0"/>
        <v>39.5</v>
      </c>
      <c r="E64" s="26">
        <f t="shared" si="1"/>
        <v>13.5</v>
      </c>
      <c r="G64" s="47">
        <f>((($AC$3*B64/H64)-$AC$3)*-1)+$AC$2-$AC$3</f>
        <v>108.75714285714287</v>
      </c>
      <c r="H64" s="26">
        <f t="shared" si="2"/>
        <v>70</v>
      </c>
      <c r="I64" s="47">
        <f>((($AC$3*C64/J64)-$AC$3)*-1)+$AC$2-$AC$3</f>
        <v>85.86666666666667</v>
      </c>
      <c r="J64" s="26">
        <f t="shared" si="10"/>
        <v>30</v>
      </c>
      <c r="P64" s="41">
        <f t="shared" si="11"/>
        <v>62</v>
      </c>
      <c r="Q64" s="43">
        <v>58</v>
      </c>
      <c r="R64" s="18">
        <v>70</v>
      </c>
      <c r="S64" s="43">
        <v>58</v>
      </c>
      <c r="T64" s="18">
        <v>30</v>
      </c>
      <c r="V64" s="26">
        <f>(($AC$3-(Q64-($AC$2-$AC$3)))/$AC$3)*R64</f>
        <v>70</v>
      </c>
      <c r="W64" s="26">
        <f>(($AC$3-(S64-($AC$2-$AC$3)))/$AC$3)*T64</f>
        <v>30</v>
      </c>
      <c r="X64" s="26">
        <f t="shared" si="3"/>
        <v>50</v>
      </c>
      <c r="Y64" s="26">
        <f t="shared" si="4"/>
        <v>20</v>
      </c>
      <c r="Z64" s="43">
        <v>21</v>
      </c>
      <c r="AE64" s="1">
        <f>'WeightBench IMPORT (.txt)'!A80</f>
        <v>62</v>
      </c>
      <c r="AF64" s="1">
        <f>'WeightBench IMPORT (.txt)'!C80</f>
        <v>69</v>
      </c>
      <c r="AG64" s="1">
        <f>'WeightBench IMPORT (.txt)'!D80</f>
        <v>70</v>
      </c>
      <c r="AH64" s="1">
        <f>'WeightBench IMPORT (.txt)'!E80</f>
        <v>79</v>
      </c>
      <c r="AI64" s="1">
        <f>'WeightBench IMPORT (.txt)'!F80</f>
        <v>45</v>
      </c>
      <c r="AJ64" s="1">
        <f>'WeightBench IMPORT (.txt)'!G80</f>
        <v>21</v>
      </c>
      <c r="AK64" s="1">
        <f>'WeightBench IMPORT (.txt)'!H80</f>
        <v>0</v>
      </c>
      <c r="AL64" s="52">
        <f>(($AR$3-(AF64-($AR$2-$AR$3)))/$AR$3)*AG64</f>
        <v>65.14354066985646</v>
      </c>
      <c r="AM64" s="52">
        <f>(($AR$3-(AH64-($AR$2-$AR$3)))/$AR$3)*AI64</f>
        <v>39.72488038277512</v>
      </c>
      <c r="AN64" s="54">
        <f t="shared" si="5"/>
        <v>12.709330143540672</v>
      </c>
      <c r="AO64" s="54">
        <f t="shared" si="6"/>
        <v>52.434210526315795</v>
      </c>
    </row>
    <row r="65" spans="1:41" ht="12">
      <c r="A65" s="1">
        <f t="shared" si="7"/>
        <v>63</v>
      </c>
      <c r="B65" s="40">
        <v>56</v>
      </c>
      <c r="C65" s="40">
        <v>22</v>
      </c>
      <c r="D65" s="26">
        <f t="shared" si="0"/>
        <v>39</v>
      </c>
      <c r="E65" s="26">
        <f t="shared" si="1"/>
        <v>17</v>
      </c>
      <c r="G65" s="47">
        <f t="shared" si="8"/>
        <v>50</v>
      </c>
      <c r="H65" s="26">
        <f t="shared" si="2"/>
        <v>70</v>
      </c>
      <c r="I65" s="47">
        <f t="shared" si="9"/>
        <v>66.66666666666666</v>
      </c>
      <c r="J65" s="26">
        <f t="shared" si="10"/>
        <v>30</v>
      </c>
      <c r="P65" s="1">
        <f t="shared" si="11"/>
        <v>63</v>
      </c>
      <c r="Q65" s="43">
        <v>0</v>
      </c>
      <c r="R65" s="18">
        <v>70</v>
      </c>
      <c r="S65" s="43">
        <v>0</v>
      </c>
      <c r="T65" s="18">
        <v>30</v>
      </c>
      <c r="V65" s="26">
        <f t="shared" si="12"/>
        <v>70</v>
      </c>
      <c r="W65" s="26">
        <f t="shared" si="13"/>
        <v>30</v>
      </c>
      <c r="X65" s="26">
        <f t="shared" si="3"/>
        <v>50</v>
      </c>
      <c r="Y65" s="26">
        <f t="shared" si="4"/>
        <v>20</v>
      </c>
      <c r="Z65" s="43">
        <v>15</v>
      </c>
      <c r="AE65" s="1">
        <f>'WeightBench IMPORT (.txt)'!A81</f>
        <v>63</v>
      </c>
      <c r="AF65" s="1">
        <f>'WeightBench IMPORT (.txt)'!C81</f>
        <v>38</v>
      </c>
      <c r="AG65" s="1">
        <f>'WeightBench IMPORT (.txt)'!D81</f>
        <v>70</v>
      </c>
      <c r="AH65" s="1">
        <f>'WeightBench IMPORT (.txt)'!E81</f>
        <v>73</v>
      </c>
      <c r="AI65" s="1">
        <f>'WeightBench IMPORT (.txt)'!F81</f>
        <v>45</v>
      </c>
      <c r="AJ65" s="1">
        <f>'WeightBench IMPORT (.txt)'!G81</f>
        <v>15</v>
      </c>
      <c r="AK65" s="1">
        <f>'WeightBench IMPORT (.txt)'!H81</f>
        <v>0</v>
      </c>
      <c r="AL65" s="52">
        <f t="shared" si="14"/>
        <v>59.25252525252525</v>
      </c>
      <c r="AM65" s="52">
        <f t="shared" si="15"/>
        <v>31.727272727272727</v>
      </c>
      <c r="AN65" s="54">
        <f t="shared" si="5"/>
        <v>13.762626262626263</v>
      </c>
      <c r="AO65" s="54">
        <f t="shared" si="6"/>
        <v>45.48989898989899</v>
      </c>
    </row>
    <row r="66" spans="1:41" ht="12">
      <c r="A66" s="1">
        <f t="shared" si="7"/>
        <v>64</v>
      </c>
      <c r="B66" s="40">
        <v>47</v>
      </c>
      <c r="C66" s="40">
        <v>29</v>
      </c>
      <c r="D66" s="26">
        <f t="shared" si="0"/>
        <v>38</v>
      </c>
      <c r="E66" s="26">
        <f t="shared" si="1"/>
        <v>9</v>
      </c>
      <c r="G66" s="47">
        <f t="shared" si="8"/>
        <v>82.14285714285714</v>
      </c>
      <c r="H66" s="26">
        <f t="shared" si="2"/>
        <v>70</v>
      </c>
      <c r="I66" s="47">
        <f t="shared" si="9"/>
        <v>8.333333333333343</v>
      </c>
      <c r="J66" s="26">
        <f t="shared" si="10"/>
        <v>30</v>
      </c>
      <c r="P66" s="1">
        <f t="shared" si="11"/>
        <v>64</v>
      </c>
      <c r="Q66" s="43">
        <v>0</v>
      </c>
      <c r="R66" s="18">
        <v>70</v>
      </c>
      <c r="S66" s="43">
        <v>0</v>
      </c>
      <c r="T66" s="18">
        <v>30</v>
      </c>
      <c r="V66" s="26">
        <f t="shared" si="12"/>
        <v>70</v>
      </c>
      <c r="W66" s="26">
        <f t="shared" si="13"/>
        <v>30</v>
      </c>
      <c r="X66" s="26">
        <f t="shared" si="3"/>
        <v>50</v>
      </c>
      <c r="Y66" s="26">
        <f t="shared" si="4"/>
        <v>20</v>
      </c>
      <c r="Z66" s="43">
        <v>16</v>
      </c>
      <c r="AE66" s="1">
        <f>'WeightBench IMPORT (.txt)'!A82</f>
        <v>64</v>
      </c>
      <c r="AF66" s="1">
        <f>'WeightBench IMPORT (.txt)'!C82</f>
        <v>29</v>
      </c>
      <c r="AG66" s="1">
        <f>'WeightBench IMPORT (.txt)'!D82</f>
        <v>70</v>
      </c>
      <c r="AH66" s="1">
        <f>'WeightBench IMPORT (.txt)'!E82</f>
        <v>56</v>
      </c>
      <c r="AI66" s="1">
        <f>'WeightBench IMPORT (.txt)'!F82</f>
        <v>45</v>
      </c>
      <c r="AJ66" s="1">
        <f>'WeightBench IMPORT (.txt)'!G82</f>
        <v>16</v>
      </c>
      <c r="AK66" s="1">
        <f>'WeightBench IMPORT (.txt)'!H82</f>
        <v>0</v>
      </c>
      <c r="AL66" s="52">
        <f t="shared" si="14"/>
        <v>61.7979797979798</v>
      </c>
      <c r="AM66" s="52">
        <f t="shared" si="15"/>
        <v>34.81818181818182</v>
      </c>
      <c r="AN66" s="54">
        <f t="shared" si="5"/>
        <v>13.48989898989899</v>
      </c>
      <c r="AO66" s="54">
        <f t="shared" si="6"/>
        <v>48.30808080808081</v>
      </c>
    </row>
    <row r="67" spans="1:41" ht="12">
      <c r="A67" s="41">
        <f t="shared" si="7"/>
        <v>65</v>
      </c>
      <c r="B67" s="40">
        <v>52</v>
      </c>
      <c r="C67" s="40">
        <v>31</v>
      </c>
      <c r="D67" s="26">
        <f t="shared" si="0"/>
        <v>41.5</v>
      </c>
      <c r="E67" s="26">
        <f t="shared" si="1"/>
        <v>10.5</v>
      </c>
      <c r="G67" s="47">
        <f>((($AC$3*B67/H67)-$AC$3)*-1)+$AC$2-$AC$3</f>
        <v>111.74285714285713</v>
      </c>
      <c r="H67" s="26">
        <f t="shared" si="2"/>
        <v>70</v>
      </c>
      <c r="I67" s="47">
        <f>((($AC$3*C67/J67)-$AC$3)*-1)+$AC$2-$AC$3</f>
        <v>123.02222222222224</v>
      </c>
      <c r="J67" s="26">
        <f t="shared" si="10"/>
        <v>45</v>
      </c>
      <c r="P67" s="41">
        <f t="shared" si="11"/>
        <v>65</v>
      </c>
      <c r="Q67" s="43">
        <v>58</v>
      </c>
      <c r="R67" s="18">
        <v>70</v>
      </c>
      <c r="S67" s="43">
        <v>58</v>
      </c>
      <c r="T67" s="18">
        <v>30</v>
      </c>
      <c r="V67" s="26">
        <f>(($AC$3-(Q67-($AC$2-$AC$3)))/$AC$3)*R67</f>
        <v>70</v>
      </c>
      <c r="W67" s="26">
        <f>(($AC$3-(S67-($AC$2-$AC$3)))/$AC$3)*T67</f>
        <v>30</v>
      </c>
      <c r="X67" s="26">
        <f t="shared" si="3"/>
        <v>50</v>
      </c>
      <c r="Y67" s="26">
        <f t="shared" si="4"/>
        <v>20</v>
      </c>
      <c r="Z67" s="43">
        <v>15</v>
      </c>
      <c r="AE67" s="1">
        <f>'WeightBench IMPORT (.txt)'!A83</f>
        <v>65</v>
      </c>
      <c r="AF67" s="1">
        <f>'WeightBench IMPORT (.txt)'!C83</f>
        <v>69</v>
      </c>
      <c r="AG67" s="1">
        <f>'WeightBench IMPORT (.txt)'!D83</f>
        <v>70</v>
      </c>
      <c r="AH67" s="1">
        <f>'WeightBench IMPORT (.txt)'!E83</f>
        <v>87</v>
      </c>
      <c r="AI67" s="1">
        <f>'WeightBench IMPORT (.txt)'!F83</f>
        <v>45</v>
      </c>
      <c r="AJ67" s="1">
        <f>'WeightBench IMPORT (.txt)'!G83</f>
        <v>15</v>
      </c>
      <c r="AK67" s="1">
        <f>'WeightBench IMPORT (.txt)'!H83</f>
        <v>0</v>
      </c>
      <c r="AL67" s="52">
        <f>(($AR$3-(AF67-($AR$2-$AR$3)))/$AR$3)*AG67</f>
        <v>65.14354066985646</v>
      </c>
      <c r="AM67" s="52">
        <f>(($AR$3-(AH67-($AR$2-$AR$3)))/$AR$3)*AI67</f>
        <v>38.00239234449761</v>
      </c>
      <c r="AN67" s="54">
        <f t="shared" si="5"/>
        <v>13.570574162679428</v>
      </c>
      <c r="AO67" s="54">
        <f t="shared" si="6"/>
        <v>51.572966507177036</v>
      </c>
    </row>
    <row r="68" spans="1:41" ht="12">
      <c r="A68" s="1">
        <f t="shared" si="7"/>
        <v>66</v>
      </c>
      <c r="B68" s="40">
        <v>42</v>
      </c>
      <c r="C68" s="40">
        <v>29</v>
      </c>
      <c r="D68" s="26">
        <f aca="true" t="shared" si="16" ref="D68:D90">(B68+C68)/2</f>
        <v>35.5</v>
      </c>
      <c r="E68" s="26">
        <f aca="true" t="shared" si="17" ref="E68:E90">(B68-C68)/2</f>
        <v>6.5</v>
      </c>
      <c r="G68" s="47">
        <f aca="true" t="shared" si="18" ref="G68:G90">(($AC$1*B68/H68)-$AC$1)*-1</f>
        <v>16.666666666666657</v>
      </c>
      <c r="H68" s="26">
        <f aca="true" t="shared" si="19" ref="H68:H90">IF(B68&gt;$N$13,$N$13,IF(AND(B68&gt;$N$11,B68&lt;$N$13),$N$12,IF(AND(B68&gt;$N$10,B68&lt;$N$12),$N$11,)))</f>
        <v>45</v>
      </c>
      <c r="I68" s="47">
        <f aca="true" t="shared" si="20" ref="I68:I90">(($AC$1*C68/J68)-$AC$1)*-1</f>
        <v>8.333333333333343</v>
      </c>
      <c r="J68" s="26">
        <f t="shared" si="10"/>
        <v>30</v>
      </c>
      <c r="P68" s="1">
        <f t="shared" si="11"/>
        <v>66</v>
      </c>
      <c r="Q68" s="43">
        <v>0</v>
      </c>
      <c r="R68" s="18">
        <v>70</v>
      </c>
      <c r="S68" s="43">
        <v>0</v>
      </c>
      <c r="T68" s="18">
        <v>30</v>
      </c>
      <c r="V68" s="26">
        <f aca="true" t="shared" si="21" ref="V68:V90">(($AC$1-Q68)/$AC$1)*R68</f>
        <v>70</v>
      </c>
      <c r="W68" s="26">
        <f aca="true" t="shared" si="22" ref="W68:W90">(($AC$1-S68)/$AC$1)*T68</f>
        <v>30</v>
      </c>
      <c r="X68" s="26">
        <f aca="true" t="shared" si="23" ref="X68:X90">(V68+W68)/2</f>
        <v>50</v>
      </c>
      <c r="Y68" s="26">
        <f aca="true" t="shared" si="24" ref="Y68:Y90">(V68-W68)/2</f>
        <v>20</v>
      </c>
      <c r="Z68" s="43">
        <v>21</v>
      </c>
      <c r="AE68" s="1">
        <f>'WeightBench IMPORT (.txt)'!A84</f>
        <v>66</v>
      </c>
      <c r="AF68" s="1">
        <f>'WeightBench IMPORT (.txt)'!C84</f>
        <v>64</v>
      </c>
      <c r="AG68" s="1">
        <f>'WeightBench IMPORT (.txt)'!D84</f>
        <v>70</v>
      </c>
      <c r="AH68" s="1">
        <f>'WeightBench IMPORT (.txt)'!E84</f>
        <v>80</v>
      </c>
      <c r="AI68" s="1">
        <f>'WeightBench IMPORT (.txt)'!F84</f>
        <v>45</v>
      </c>
      <c r="AJ68" s="1">
        <f>'WeightBench IMPORT (.txt)'!G84</f>
        <v>21</v>
      </c>
      <c r="AK68" s="1">
        <f>'WeightBench IMPORT (.txt)'!H84</f>
        <v>0</v>
      </c>
      <c r="AL68" s="52">
        <f t="shared" si="14"/>
        <v>51.898989898989896</v>
      </c>
      <c r="AM68" s="52">
        <f t="shared" si="15"/>
        <v>30.454545454545457</v>
      </c>
      <c r="AN68" s="54">
        <f aca="true" t="shared" si="25" ref="AN68:AN90">(AL68-AM68)/2</f>
        <v>10.72222222222222</v>
      </c>
      <c r="AO68" s="54">
        <f aca="true" t="shared" si="26" ref="AO68:AO90">(AM68+AL68)/2</f>
        <v>41.176767676767675</v>
      </c>
    </row>
    <row r="69" spans="1:41" ht="12">
      <c r="A69" s="41">
        <f aca="true" t="shared" si="27" ref="A69:A90">A68+1</f>
        <v>67</v>
      </c>
      <c r="B69" s="40">
        <v>53</v>
      </c>
      <c r="C69" s="40">
        <v>23</v>
      </c>
      <c r="D69" s="26">
        <f t="shared" si="16"/>
        <v>38</v>
      </c>
      <c r="E69" s="26">
        <f t="shared" si="17"/>
        <v>15</v>
      </c>
      <c r="G69" s="47">
        <f>((($AC$3*B69/H69)-$AC$3)*-1)+$AC$2-$AC$3</f>
        <v>108.75714285714287</v>
      </c>
      <c r="H69" s="26">
        <f t="shared" si="19"/>
        <v>70</v>
      </c>
      <c r="I69" s="47">
        <f>((($AC$3*C69/J69)-$AC$3)*-1)+$AC$2-$AC$3</f>
        <v>106.76666666666665</v>
      </c>
      <c r="J69" s="26">
        <f aca="true" t="shared" si="28" ref="J69:J90">IF(C69&gt;$N$13,$N$13,IF(AND(C69&gt;$N$11,C69&lt;$N$13),$N$12,IF(AND(C69&gt;$N$10,C69&lt;$N$12),$N$11,$N$10)))</f>
        <v>30</v>
      </c>
      <c r="P69" s="41">
        <f aca="true" t="shared" si="29" ref="P69:P90">P68+1</f>
        <v>67</v>
      </c>
      <c r="Q69" s="43">
        <v>58</v>
      </c>
      <c r="R69" s="18">
        <v>70</v>
      </c>
      <c r="S69" s="43">
        <v>58</v>
      </c>
      <c r="T69" s="18">
        <v>30</v>
      </c>
      <c r="V69" s="26">
        <f>(($AC$3-(Q69-($AC$2-$AC$3)))/$AC$3)*R69</f>
        <v>70</v>
      </c>
      <c r="W69" s="26">
        <f>(($AC$3-(S69-($AC$2-$AC$3)))/$AC$3)*T69</f>
        <v>30</v>
      </c>
      <c r="X69" s="26">
        <f t="shared" si="23"/>
        <v>50</v>
      </c>
      <c r="Y69" s="26">
        <f t="shared" si="24"/>
        <v>20</v>
      </c>
      <c r="Z69" s="43">
        <v>18</v>
      </c>
      <c r="AE69" s="1">
        <f>'WeightBench IMPORT (.txt)'!A85</f>
        <v>67</v>
      </c>
      <c r="AF69" s="1">
        <f>'WeightBench IMPORT (.txt)'!C85</f>
        <v>62</v>
      </c>
      <c r="AG69" s="1">
        <f>'WeightBench IMPORT (.txt)'!D85</f>
        <v>70</v>
      </c>
      <c r="AH69" s="1">
        <f>'WeightBench IMPORT (.txt)'!E85</f>
        <v>59</v>
      </c>
      <c r="AI69" s="1">
        <f>'WeightBench IMPORT (.txt)'!F85</f>
        <v>45</v>
      </c>
      <c r="AJ69" s="1">
        <f>'WeightBench IMPORT (.txt)'!G85</f>
        <v>18</v>
      </c>
      <c r="AK69" s="1">
        <f>'WeightBench IMPORT (.txt)'!H85</f>
        <v>0</v>
      </c>
      <c r="AL69" s="52">
        <f>(($AR$3-(AF69-($AR$2-$AR$3)))/$AR$3)*AG69</f>
        <v>67.48803827751196</v>
      </c>
      <c r="AM69" s="52">
        <f>(($AR$3-(AH69-($AR$2-$AR$3)))/$AR$3)*AI69</f>
        <v>44.0311004784689</v>
      </c>
      <c r="AN69" s="54">
        <f t="shared" si="25"/>
        <v>11.72846889952153</v>
      </c>
      <c r="AO69" s="54">
        <f t="shared" si="26"/>
        <v>55.75956937799043</v>
      </c>
    </row>
    <row r="70" spans="1:41" ht="12">
      <c r="A70" s="1">
        <f t="shared" si="27"/>
        <v>68</v>
      </c>
      <c r="B70" s="40">
        <v>49</v>
      </c>
      <c r="C70" s="40">
        <v>21</v>
      </c>
      <c r="D70" s="26">
        <f t="shared" si="16"/>
        <v>35</v>
      </c>
      <c r="E70" s="26">
        <f t="shared" si="17"/>
        <v>14</v>
      </c>
      <c r="G70" s="47">
        <f t="shared" si="18"/>
        <v>75</v>
      </c>
      <c r="H70" s="26">
        <f t="shared" si="19"/>
        <v>70</v>
      </c>
      <c r="I70" s="47">
        <f t="shared" si="20"/>
        <v>75</v>
      </c>
      <c r="J70" s="26">
        <f t="shared" si="28"/>
        <v>30</v>
      </c>
      <c r="P70" s="1">
        <f t="shared" si="29"/>
        <v>68</v>
      </c>
      <c r="Q70" s="43">
        <v>0</v>
      </c>
      <c r="R70" s="18">
        <v>70</v>
      </c>
      <c r="S70" s="43">
        <v>0</v>
      </c>
      <c r="T70" s="18">
        <v>30</v>
      </c>
      <c r="V70" s="26">
        <f t="shared" si="21"/>
        <v>70</v>
      </c>
      <c r="W70" s="26">
        <f t="shared" si="22"/>
        <v>30</v>
      </c>
      <c r="X70" s="26">
        <f t="shared" si="23"/>
        <v>50</v>
      </c>
      <c r="Y70" s="26">
        <f t="shared" si="24"/>
        <v>20</v>
      </c>
      <c r="Z70" s="43">
        <v>7</v>
      </c>
      <c r="AE70" s="1">
        <f>'WeightBench IMPORT (.txt)'!A86</f>
        <v>68</v>
      </c>
      <c r="AF70" s="1">
        <f>'WeightBench IMPORT (.txt)'!C86</f>
        <v>33</v>
      </c>
      <c r="AG70" s="1">
        <f>'WeightBench IMPORT (.txt)'!D86</f>
        <v>70</v>
      </c>
      <c r="AH70" s="1">
        <f>'WeightBench IMPORT (.txt)'!E86</f>
        <v>32</v>
      </c>
      <c r="AI70" s="1">
        <f>'WeightBench IMPORT (.txt)'!F86</f>
        <v>45</v>
      </c>
      <c r="AJ70" s="1">
        <f>'WeightBench IMPORT (.txt)'!G86</f>
        <v>7</v>
      </c>
      <c r="AK70" s="1">
        <f>'WeightBench IMPORT (.txt)'!H86</f>
        <v>0</v>
      </c>
      <c r="AL70" s="52">
        <f aca="true" t="shared" si="30" ref="AL70:AL90">(($AR$1-AF70)/$AR$1)*AG70</f>
        <v>60.66666666666667</v>
      </c>
      <c r="AM70" s="52">
        <f aca="true" t="shared" si="31" ref="AM70:AM90">(($AR$1-AH70)/$AR$1)*AI70</f>
        <v>39.18181818181818</v>
      </c>
      <c r="AN70" s="54">
        <f t="shared" si="25"/>
        <v>10.742424242424246</v>
      </c>
      <c r="AO70" s="54">
        <f t="shared" si="26"/>
        <v>49.92424242424242</v>
      </c>
    </row>
    <row r="71" spans="1:41" ht="12">
      <c r="A71" s="42">
        <f t="shared" si="27"/>
        <v>69</v>
      </c>
      <c r="B71" s="40">
        <v>45</v>
      </c>
      <c r="C71" s="40">
        <v>22</v>
      </c>
      <c r="D71" s="26">
        <f t="shared" si="16"/>
        <v>33.5</v>
      </c>
      <c r="E71" s="26">
        <f t="shared" si="17"/>
        <v>11.5</v>
      </c>
      <c r="G71" s="47">
        <f t="shared" si="18"/>
        <v>0</v>
      </c>
      <c r="H71" s="26">
        <f t="shared" si="19"/>
        <v>45</v>
      </c>
      <c r="I71" s="47">
        <f t="shared" si="20"/>
        <v>66.66666666666666</v>
      </c>
      <c r="J71" s="26">
        <f t="shared" si="28"/>
        <v>30</v>
      </c>
      <c r="P71" s="42">
        <f t="shared" si="29"/>
        <v>69</v>
      </c>
      <c r="Q71" s="43">
        <v>0</v>
      </c>
      <c r="R71" s="18">
        <v>70</v>
      </c>
      <c r="S71" s="43">
        <v>0</v>
      </c>
      <c r="T71" s="18">
        <v>30</v>
      </c>
      <c r="V71" s="26">
        <f t="shared" si="21"/>
        <v>70</v>
      </c>
      <c r="W71" s="26">
        <f t="shared" si="22"/>
        <v>30</v>
      </c>
      <c r="X71" s="26">
        <f t="shared" si="23"/>
        <v>50</v>
      </c>
      <c r="Y71" s="26">
        <f t="shared" si="24"/>
        <v>20</v>
      </c>
      <c r="Z71" s="43">
        <v>19</v>
      </c>
      <c r="AE71" s="1">
        <f>'WeightBench IMPORT (.txt)'!A87</f>
        <v>69</v>
      </c>
      <c r="AF71" s="1">
        <f>'WeightBench IMPORT (.txt)'!C87</f>
        <v>27</v>
      </c>
      <c r="AG71" s="1">
        <f>'WeightBench IMPORT (.txt)'!D87</f>
        <v>70</v>
      </c>
      <c r="AH71" s="1">
        <f>'WeightBench IMPORT (.txt)'!E87</f>
        <v>31</v>
      </c>
      <c r="AI71" s="1">
        <f>'WeightBench IMPORT (.txt)'!F87</f>
        <v>45</v>
      </c>
      <c r="AJ71" s="1">
        <f>'WeightBench IMPORT (.txt)'!G87</f>
        <v>19</v>
      </c>
      <c r="AK71" s="1">
        <f>'WeightBench IMPORT (.txt)'!H87</f>
        <v>0</v>
      </c>
      <c r="AL71" s="52">
        <f t="shared" si="30"/>
        <v>62.36363636363636</v>
      </c>
      <c r="AM71" s="52">
        <f t="shared" si="31"/>
        <v>39.36363636363636</v>
      </c>
      <c r="AN71" s="54">
        <f t="shared" si="25"/>
        <v>11.5</v>
      </c>
      <c r="AO71" s="54">
        <f t="shared" si="26"/>
        <v>50.86363636363636</v>
      </c>
    </row>
    <row r="72" spans="1:41" ht="12">
      <c r="A72" s="41">
        <f t="shared" si="27"/>
        <v>70</v>
      </c>
      <c r="B72" s="40">
        <v>52</v>
      </c>
      <c r="C72" s="40">
        <v>28</v>
      </c>
      <c r="D72" s="26">
        <f t="shared" si="16"/>
        <v>40</v>
      </c>
      <c r="E72" s="26">
        <f t="shared" si="17"/>
        <v>12</v>
      </c>
      <c r="G72" s="47">
        <f>((($AC$3*B72/H72)-$AC$3)*-1)+$AC$2-$AC$3</f>
        <v>111.74285714285713</v>
      </c>
      <c r="H72" s="26">
        <f t="shared" si="19"/>
        <v>70</v>
      </c>
      <c r="I72" s="47">
        <f>((($AC$3*C72/J72)-$AC$3)*-1)+$AC$2-$AC$3</f>
        <v>71.93333333333334</v>
      </c>
      <c r="J72" s="26">
        <f t="shared" si="28"/>
        <v>30</v>
      </c>
      <c r="P72" s="41">
        <f t="shared" si="29"/>
        <v>70</v>
      </c>
      <c r="Q72" s="43">
        <v>58</v>
      </c>
      <c r="R72" s="18">
        <v>70</v>
      </c>
      <c r="S72" s="43">
        <v>58</v>
      </c>
      <c r="T72" s="18">
        <v>30</v>
      </c>
      <c r="V72" s="26">
        <f>(($AC$3-(Q72-($AC$2-$AC$3)))/$AC$3)*R72</f>
        <v>70</v>
      </c>
      <c r="W72" s="26">
        <f>(($AC$3-(S72-($AC$2-$AC$3)))/$AC$3)*T72</f>
        <v>30</v>
      </c>
      <c r="X72" s="26">
        <f t="shared" si="23"/>
        <v>50</v>
      </c>
      <c r="Y72" s="26">
        <f t="shared" si="24"/>
        <v>20</v>
      </c>
      <c r="Z72" s="43">
        <v>15</v>
      </c>
      <c r="AE72" s="1">
        <f>'WeightBench IMPORT (.txt)'!A88</f>
        <v>70</v>
      </c>
      <c r="AF72" s="1">
        <f>'WeightBench IMPORT (.txt)'!C88</f>
        <v>71</v>
      </c>
      <c r="AG72" s="1">
        <f>'WeightBench IMPORT (.txt)'!D88</f>
        <v>70</v>
      </c>
      <c r="AH72" s="1">
        <f>'WeightBench IMPORT (.txt)'!E88</f>
        <v>73</v>
      </c>
      <c r="AI72" s="1">
        <f>'WeightBench IMPORT (.txt)'!F88</f>
        <v>45</v>
      </c>
      <c r="AJ72" s="1">
        <f>'WeightBench IMPORT (.txt)'!G88</f>
        <v>15</v>
      </c>
      <c r="AK72" s="1">
        <f>'WeightBench IMPORT (.txt)'!H88</f>
        <v>0</v>
      </c>
      <c r="AL72" s="52">
        <f>(($AR$3-(AF72-($AR$2-$AR$3)))/$AR$3)*AG72</f>
        <v>64.47368421052632</v>
      </c>
      <c r="AM72" s="52">
        <f>(($AR$3-(AH72-($AR$2-$AR$3)))/$AR$3)*AI72</f>
        <v>41.016746411483254</v>
      </c>
      <c r="AN72" s="54">
        <f t="shared" si="25"/>
        <v>11.72846889952153</v>
      </c>
      <c r="AO72" s="54">
        <f t="shared" si="26"/>
        <v>52.745215311004785</v>
      </c>
    </row>
    <row r="73" spans="1:41" ht="12">
      <c r="A73" s="1">
        <f t="shared" si="27"/>
        <v>71</v>
      </c>
      <c r="B73" s="40">
        <v>48</v>
      </c>
      <c r="C73" s="40">
        <v>26</v>
      </c>
      <c r="D73" s="26">
        <f t="shared" si="16"/>
        <v>37</v>
      </c>
      <c r="E73" s="26">
        <f t="shared" si="17"/>
        <v>11</v>
      </c>
      <c r="G73" s="47">
        <f t="shared" si="18"/>
        <v>78.57142857142858</v>
      </c>
      <c r="H73" s="26">
        <f t="shared" si="19"/>
        <v>70</v>
      </c>
      <c r="I73" s="47">
        <f t="shared" si="20"/>
        <v>33.33333333333334</v>
      </c>
      <c r="J73" s="26">
        <f t="shared" si="28"/>
        <v>30</v>
      </c>
      <c r="P73" s="1">
        <f t="shared" si="29"/>
        <v>71</v>
      </c>
      <c r="Q73" s="43">
        <v>0</v>
      </c>
      <c r="R73" s="18">
        <v>70</v>
      </c>
      <c r="S73" s="43">
        <v>0</v>
      </c>
      <c r="T73" s="18">
        <v>30</v>
      </c>
      <c r="V73" s="26">
        <f t="shared" si="21"/>
        <v>70</v>
      </c>
      <c r="W73" s="26">
        <f t="shared" si="22"/>
        <v>30</v>
      </c>
      <c r="X73" s="26">
        <f t="shared" si="23"/>
        <v>50</v>
      </c>
      <c r="Y73" s="26">
        <f t="shared" si="24"/>
        <v>20</v>
      </c>
      <c r="Z73" s="43">
        <v>13</v>
      </c>
      <c r="AE73" s="1">
        <f>'WeightBench IMPORT (.txt)'!A89</f>
        <v>71</v>
      </c>
      <c r="AF73" s="1">
        <f>'WeightBench IMPORT (.txt)'!C89</f>
        <v>47</v>
      </c>
      <c r="AG73" s="1">
        <f>'WeightBench IMPORT (.txt)'!D89</f>
        <v>70</v>
      </c>
      <c r="AH73" s="1">
        <f>'WeightBench IMPORT (.txt)'!E89</f>
        <v>46</v>
      </c>
      <c r="AI73" s="1">
        <f>'WeightBench IMPORT (.txt)'!F89</f>
        <v>45</v>
      </c>
      <c r="AJ73" s="1">
        <f>'WeightBench IMPORT (.txt)'!G89</f>
        <v>13</v>
      </c>
      <c r="AK73" s="1">
        <f>'WeightBench IMPORT (.txt)'!H89</f>
        <v>0</v>
      </c>
      <c r="AL73" s="52">
        <f t="shared" si="30"/>
        <v>56.707070707070706</v>
      </c>
      <c r="AM73" s="52">
        <f t="shared" si="31"/>
        <v>36.63636363636364</v>
      </c>
      <c r="AN73" s="54">
        <f t="shared" si="25"/>
        <v>10.035353535353533</v>
      </c>
      <c r="AO73" s="54">
        <f t="shared" si="26"/>
        <v>46.67171717171718</v>
      </c>
    </row>
    <row r="74" spans="1:41" ht="12">
      <c r="A74" s="41">
        <f t="shared" si="27"/>
        <v>72</v>
      </c>
      <c r="B74" s="40">
        <v>44</v>
      </c>
      <c r="C74" s="40">
        <v>30</v>
      </c>
      <c r="D74" s="26">
        <f t="shared" si="16"/>
        <v>37</v>
      </c>
      <c r="E74" s="26">
        <f t="shared" si="17"/>
        <v>7</v>
      </c>
      <c r="G74" s="47">
        <f>((($AC$3*B74/H74)-$AC$3)*-1)+$AC$2-$AC$3</f>
        <v>62.644444444444446</v>
      </c>
      <c r="H74" s="26">
        <f t="shared" si="19"/>
        <v>45</v>
      </c>
      <c r="I74" s="47">
        <f>((($AC$3*C74/J74)-$AC$3)*-1)+$AC$2-$AC$3</f>
        <v>58</v>
      </c>
      <c r="J74" s="26">
        <f t="shared" si="28"/>
        <v>30</v>
      </c>
      <c r="P74" s="41">
        <f t="shared" si="29"/>
        <v>72</v>
      </c>
      <c r="Q74" s="43">
        <v>58</v>
      </c>
      <c r="R74" s="18">
        <v>70</v>
      </c>
      <c r="S74" s="43">
        <v>58</v>
      </c>
      <c r="T74" s="18">
        <v>30</v>
      </c>
      <c r="V74" s="26">
        <f>(($AC$3-(Q74-($AC$2-$AC$3)))/$AC$3)*R74</f>
        <v>70</v>
      </c>
      <c r="W74" s="26">
        <f>(($AC$3-(S74-($AC$2-$AC$3)))/$AC$3)*T74</f>
        <v>30</v>
      </c>
      <c r="X74" s="26">
        <f t="shared" si="23"/>
        <v>50</v>
      </c>
      <c r="Y74" s="26">
        <f t="shared" si="24"/>
        <v>20</v>
      </c>
      <c r="Z74" s="43">
        <v>8</v>
      </c>
      <c r="AE74" s="1">
        <f>'WeightBench IMPORT (.txt)'!A90</f>
        <v>72</v>
      </c>
      <c r="AF74" s="1">
        <f>'WeightBench IMPORT (.txt)'!C90</f>
        <v>107</v>
      </c>
      <c r="AG74" s="1">
        <f>'WeightBench IMPORT (.txt)'!D90</f>
        <v>100</v>
      </c>
      <c r="AH74" s="1">
        <f>'WeightBench IMPORT (.txt)'!E90</f>
        <v>53</v>
      </c>
      <c r="AI74" s="1">
        <f>'WeightBench IMPORT (.txt)'!F90</f>
        <v>45</v>
      </c>
      <c r="AJ74" s="1">
        <f>'WeightBench IMPORT (.txt)'!G90</f>
        <v>8</v>
      </c>
      <c r="AK74" s="1">
        <f>'WeightBench IMPORT (.txt)'!H90</f>
        <v>0</v>
      </c>
      <c r="AL74" s="52">
        <f>(($AR$3-(AF74-($AR$2-$AR$3)))/$AR$3)*AG74</f>
        <v>74.88038277511961</v>
      </c>
      <c r="AM74" s="52">
        <f>(($AR$3-(AH74-($AR$2-$AR$3)))/$AR$3)*AI74</f>
        <v>45.322966507177036</v>
      </c>
      <c r="AN74" s="54">
        <f t="shared" si="25"/>
        <v>14.77870813397129</v>
      </c>
      <c r="AO74" s="54">
        <f t="shared" si="26"/>
        <v>60.10167464114832</v>
      </c>
    </row>
    <row r="75" spans="1:41" ht="12">
      <c r="A75" s="1">
        <f t="shared" si="27"/>
        <v>73</v>
      </c>
      <c r="B75" s="40">
        <v>44</v>
      </c>
      <c r="C75" s="40">
        <v>30</v>
      </c>
      <c r="D75" s="26">
        <f t="shared" si="16"/>
        <v>37</v>
      </c>
      <c r="E75" s="26">
        <f t="shared" si="17"/>
        <v>7</v>
      </c>
      <c r="G75" s="47">
        <f t="shared" si="18"/>
        <v>5.555555555555543</v>
      </c>
      <c r="H75" s="26">
        <f t="shared" si="19"/>
        <v>45</v>
      </c>
      <c r="I75" s="47">
        <f t="shared" si="20"/>
        <v>0</v>
      </c>
      <c r="J75" s="26">
        <f t="shared" si="28"/>
        <v>30</v>
      </c>
      <c r="P75" s="1">
        <f t="shared" si="29"/>
        <v>73</v>
      </c>
      <c r="Q75" s="43">
        <v>0</v>
      </c>
      <c r="R75" s="18">
        <v>70</v>
      </c>
      <c r="S75" s="43">
        <v>0</v>
      </c>
      <c r="T75" s="18">
        <v>30</v>
      </c>
      <c r="V75" s="26">
        <f t="shared" si="21"/>
        <v>70</v>
      </c>
      <c r="W75" s="26">
        <f t="shared" si="22"/>
        <v>30</v>
      </c>
      <c r="X75" s="26">
        <f t="shared" si="23"/>
        <v>50</v>
      </c>
      <c r="Y75" s="26">
        <f t="shared" si="24"/>
        <v>20</v>
      </c>
      <c r="Z75" s="43">
        <v>7</v>
      </c>
      <c r="AE75" s="1">
        <f>'WeightBench IMPORT (.txt)'!A91</f>
        <v>73</v>
      </c>
      <c r="AF75" s="1">
        <f>'WeightBench IMPORT (.txt)'!C91</f>
        <v>69</v>
      </c>
      <c r="AG75" s="1">
        <f>'WeightBench IMPORT (.txt)'!D91</f>
        <v>70</v>
      </c>
      <c r="AH75" s="1">
        <f>'WeightBench IMPORT (.txt)'!E91</f>
        <v>73</v>
      </c>
      <c r="AI75" s="1">
        <f>'WeightBench IMPORT (.txt)'!F91</f>
        <v>45</v>
      </c>
      <c r="AJ75" s="1">
        <f>'WeightBench IMPORT (.txt)'!G91</f>
        <v>7</v>
      </c>
      <c r="AK75" s="1">
        <f>'WeightBench IMPORT (.txt)'!H91</f>
        <v>0</v>
      </c>
      <c r="AL75" s="52">
        <f t="shared" si="30"/>
        <v>50.484848484848484</v>
      </c>
      <c r="AM75" s="52">
        <f t="shared" si="31"/>
        <v>31.727272727272727</v>
      </c>
      <c r="AN75" s="54">
        <f t="shared" si="25"/>
        <v>9.378787878787879</v>
      </c>
      <c r="AO75" s="54">
        <f t="shared" si="26"/>
        <v>41.10606060606061</v>
      </c>
    </row>
    <row r="76" spans="1:41" ht="12">
      <c r="A76" s="41">
        <f t="shared" si="27"/>
        <v>74</v>
      </c>
      <c r="B76" s="40">
        <v>44</v>
      </c>
      <c r="C76" s="40">
        <v>27</v>
      </c>
      <c r="D76" s="26">
        <f t="shared" si="16"/>
        <v>35.5</v>
      </c>
      <c r="E76" s="26">
        <f t="shared" si="17"/>
        <v>8.5</v>
      </c>
      <c r="G76" s="47">
        <f>((($AC$3*B76/H76)-$AC$3)*-1)+$AC$2-$AC$3</f>
        <v>62.644444444444446</v>
      </c>
      <c r="H76" s="26">
        <f t="shared" si="19"/>
        <v>45</v>
      </c>
      <c r="I76" s="47">
        <f>((($AC$3*C76/J76)-$AC$3)*-1)+$AC$2-$AC$3</f>
        <v>78.89999999999998</v>
      </c>
      <c r="J76" s="26">
        <f t="shared" si="28"/>
        <v>30</v>
      </c>
      <c r="P76" s="41">
        <f t="shared" si="29"/>
        <v>74</v>
      </c>
      <c r="Q76" s="43">
        <v>58</v>
      </c>
      <c r="R76" s="18">
        <v>70</v>
      </c>
      <c r="S76" s="43">
        <v>58</v>
      </c>
      <c r="T76" s="18">
        <v>30</v>
      </c>
      <c r="V76" s="26">
        <f>(($AC$3-(Q76-($AC$2-$AC$3)))/$AC$3)*R76</f>
        <v>70</v>
      </c>
      <c r="W76" s="26">
        <f>(($AC$3-(S76-($AC$2-$AC$3)))/$AC$3)*T76</f>
        <v>30</v>
      </c>
      <c r="X76" s="26">
        <f t="shared" si="23"/>
        <v>50</v>
      </c>
      <c r="Y76" s="26">
        <f t="shared" si="24"/>
        <v>20</v>
      </c>
      <c r="Z76" s="43">
        <v>7</v>
      </c>
      <c r="AE76" s="1">
        <f>'WeightBench IMPORT (.txt)'!A92</f>
        <v>74</v>
      </c>
      <c r="AF76" s="1">
        <f>'WeightBench IMPORT (.txt)'!C92</f>
        <v>75</v>
      </c>
      <c r="AG76" s="1">
        <f>'WeightBench IMPORT (.txt)'!D92</f>
        <v>70</v>
      </c>
      <c r="AH76" s="1">
        <f>'WeightBench IMPORT (.txt)'!E92</f>
        <v>72</v>
      </c>
      <c r="AI76" s="1">
        <f>'WeightBench IMPORT (.txt)'!F92</f>
        <v>45</v>
      </c>
      <c r="AJ76" s="1">
        <f>'WeightBench IMPORT (.txt)'!G92</f>
        <v>7</v>
      </c>
      <c r="AK76" s="1">
        <f>'WeightBench IMPORT (.txt)'!H92</f>
        <v>0</v>
      </c>
      <c r="AL76" s="52">
        <f>(($AR$3-(AF76-($AR$2-$AR$3)))/$AR$3)*AG76</f>
        <v>63.133971291866025</v>
      </c>
      <c r="AM76" s="52">
        <f>(($AR$3-(AH76-($AR$2-$AR$3)))/$AR$3)*AI76</f>
        <v>41.23205741626794</v>
      </c>
      <c r="AN76" s="54">
        <f t="shared" si="25"/>
        <v>10.950956937799042</v>
      </c>
      <c r="AO76" s="54">
        <f t="shared" si="26"/>
        <v>52.183014354066984</v>
      </c>
    </row>
    <row r="77" spans="1:41" ht="12">
      <c r="A77" s="1">
        <f t="shared" si="27"/>
        <v>75</v>
      </c>
      <c r="B77" s="40">
        <v>43</v>
      </c>
      <c r="C77" s="40">
        <v>29</v>
      </c>
      <c r="D77" s="26">
        <f t="shared" si="16"/>
        <v>36</v>
      </c>
      <c r="E77" s="26">
        <f t="shared" si="17"/>
        <v>7</v>
      </c>
      <c r="G77" s="47">
        <f t="shared" si="18"/>
        <v>11.111111111111114</v>
      </c>
      <c r="H77" s="26">
        <f t="shared" si="19"/>
        <v>45</v>
      </c>
      <c r="I77" s="47">
        <f t="shared" si="20"/>
        <v>8.333333333333343</v>
      </c>
      <c r="J77" s="26">
        <f t="shared" si="28"/>
        <v>30</v>
      </c>
      <c r="P77" s="1">
        <f t="shared" si="29"/>
        <v>75</v>
      </c>
      <c r="Q77" s="43">
        <v>0</v>
      </c>
      <c r="R77" s="18">
        <v>70</v>
      </c>
      <c r="S77" s="43">
        <v>0</v>
      </c>
      <c r="T77" s="18">
        <v>30</v>
      </c>
      <c r="V77" s="26">
        <f t="shared" si="21"/>
        <v>70</v>
      </c>
      <c r="W77" s="26">
        <f t="shared" si="22"/>
        <v>30</v>
      </c>
      <c r="X77" s="26">
        <f t="shared" si="23"/>
        <v>50</v>
      </c>
      <c r="Y77" s="26">
        <f t="shared" si="24"/>
        <v>20</v>
      </c>
      <c r="Z77" s="43">
        <v>11</v>
      </c>
      <c r="AE77" s="1">
        <f>'WeightBench IMPORT (.txt)'!A93</f>
        <v>75</v>
      </c>
      <c r="AF77" s="1">
        <f>'WeightBench IMPORT (.txt)'!C93</f>
        <v>18</v>
      </c>
      <c r="AG77" s="1">
        <f>'WeightBench IMPORT (.txt)'!D93</f>
        <v>70</v>
      </c>
      <c r="AH77" s="1">
        <f>'WeightBench IMPORT (.txt)'!E93</f>
        <v>9</v>
      </c>
      <c r="AI77" s="1">
        <f>'WeightBench IMPORT (.txt)'!F93</f>
        <v>45</v>
      </c>
      <c r="AJ77" s="1">
        <f>'WeightBench IMPORT (.txt)'!G93</f>
        <v>11</v>
      </c>
      <c r="AK77" s="1">
        <f>'WeightBench IMPORT (.txt)'!H93</f>
        <v>0</v>
      </c>
      <c r="AL77" s="52">
        <f t="shared" si="30"/>
        <v>64.9090909090909</v>
      </c>
      <c r="AM77" s="52">
        <f t="shared" si="31"/>
        <v>43.36363636363636</v>
      </c>
      <c r="AN77" s="54">
        <f t="shared" si="25"/>
        <v>10.772727272727273</v>
      </c>
      <c r="AO77" s="54">
        <f t="shared" si="26"/>
        <v>54.13636363636363</v>
      </c>
    </row>
    <row r="78" spans="1:41" ht="12">
      <c r="A78" s="1">
        <f t="shared" si="27"/>
        <v>76</v>
      </c>
      <c r="B78" s="40">
        <v>44</v>
      </c>
      <c r="C78" s="40">
        <v>31</v>
      </c>
      <c r="D78" s="26">
        <f t="shared" si="16"/>
        <v>37.5</v>
      </c>
      <c r="E78" s="26">
        <f t="shared" si="17"/>
        <v>6.5</v>
      </c>
      <c r="G78" s="47">
        <f t="shared" si="18"/>
        <v>5.555555555555543</v>
      </c>
      <c r="H78" s="26">
        <f t="shared" si="19"/>
        <v>45</v>
      </c>
      <c r="I78" s="47">
        <f t="shared" si="20"/>
        <v>77.77777777777777</v>
      </c>
      <c r="J78" s="26">
        <f t="shared" si="28"/>
        <v>45</v>
      </c>
      <c r="P78" s="1">
        <f t="shared" si="29"/>
        <v>76</v>
      </c>
      <c r="Q78" s="43">
        <v>0</v>
      </c>
      <c r="R78" s="18">
        <v>70</v>
      </c>
      <c r="S78" s="43">
        <v>0</v>
      </c>
      <c r="T78" s="18">
        <v>30</v>
      </c>
      <c r="V78" s="26">
        <f t="shared" si="21"/>
        <v>70</v>
      </c>
      <c r="W78" s="26">
        <f t="shared" si="22"/>
        <v>30</v>
      </c>
      <c r="X78" s="26">
        <f t="shared" si="23"/>
        <v>50</v>
      </c>
      <c r="Y78" s="26">
        <f t="shared" si="24"/>
        <v>20</v>
      </c>
      <c r="Z78" s="43">
        <v>9</v>
      </c>
      <c r="AE78" s="1">
        <f>'WeightBench IMPORT (.txt)'!A94</f>
        <v>76</v>
      </c>
      <c r="AF78" s="1">
        <f>'WeightBench IMPORT (.txt)'!C94</f>
        <v>69</v>
      </c>
      <c r="AG78" s="1">
        <f>'WeightBench IMPORT (.txt)'!D94</f>
        <v>70</v>
      </c>
      <c r="AH78" s="1">
        <f>'WeightBench IMPORT (.txt)'!E94</f>
        <v>74</v>
      </c>
      <c r="AI78" s="1">
        <f>'WeightBench IMPORT (.txt)'!F94</f>
        <v>45</v>
      </c>
      <c r="AJ78" s="1">
        <f>'WeightBench IMPORT (.txt)'!G94</f>
        <v>9</v>
      </c>
      <c r="AK78" s="1">
        <f>'WeightBench IMPORT (.txt)'!H94</f>
        <v>0</v>
      </c>
      <c r="AL78" s="52">
        <f t="shared" si="30"/>
        <v>50.484848484848484</v>
      </c>
      <c r="AM78" s="52">
        <f t="shared" si="31"/>
        <v>31.545454545454543</v>
      </c>
      <c r="AN78" s="54">
        <f t="shared" si="25"/>
        <v>9.46969696969697</v>
      </c>
      <c r="AO78" s="54">
        <f t="shared" si="26"/>
        <v>41.015151515151516</v>
      </c>
    </row>
    <row r="79" spans="1:41" ht="12">
      <c r="A79" s="41">
        <f t="shared" si="27"/>
        <v>77</v>
      </c>
      <c r="B79" s="40">
        <v>46</v>
      </c>
      <c r="C79" s="40">
        <v>27</v>
      </c>
      <c r="D79" s="26">
        <f t="shared" si="16"/>
        <v>36.5</v>
      </c>
      <c r="E79" s="26">
        <f t="shared" si="17"/>
        <v>9.5</v>
      </c>
      <c r="G79" s="47">
        <f>((($AC$3*B79/H79)-$AC$3)*-1)+$AC$2-$AC$3</f>
        <v>129.65714285714284</v>
      </c>
      <c r="H79" s="26">
        <f t="shared" si="19"/>
        <v>70</v>
      </c>
      <c r="I79" s="47">
        <f>((($AC$3*C79/J79)-$AC$3)*-1)+$AC$2-$AC$3</f>
        <v>78.89999999999998</v>
      </c>
      <c r="J79" s="26">
        <f t="shared" si="28"/>
        <v>30</v>
      </c>
      <c r="P79" s="41">
        <f t="shared" si="29"/>
        <v>77</v>
      </c>
      <c r="Q79" s="43">
        <v>58</v>
      </c>
      <c r="R79" s="18">
        <v>70</v>
      </c>
      <c r="S79" s="43">
        <v>58</v>
      </c>
      <c r="T79" s="18">
        <v>30</v>
      </c>
      <c r="V79" s="26">
        <f>(($AC$3-(Q79-($AC$2-$AC$3)))/$AC$3)*R79</f>
        <v>70</v>
      </c>
      <c r="W79" s="26">
        <f>(($AC$3-(S79-($AC$2-$AC$3)))/$AC$3)*T79</f>
        <v>30</v>
      </c>
      <c r="X79" s="26">
        <f t="shared" si="23"/>
        <v>50</v>
      </c>
      <c r="Y79" s="26">
        <f t="shared" si="24"/>
        <v>20</v>
      </c>
      <c r="Z79" s="43">
        <v>8</v>
      </c>
      <c r="AE79" s="1">
        <f>'WeightBench IMPORT (.txt)'!A95</f>
        <v>77</v>
      </c>
      <c r="AF79" s="1">
        <f>'WeightBench IMPORT (.txt)'!C95</f>
        <v>82</v>
      </c>
      <c r="AG79" s="1">
        <f>'WeightBench IMPORT (.txt)'!D95</f>
        <v>70</v>
      </c>
      <c r="AH79" s="1">
        <f>'WeightBench IMPORT (.txt)'!E95</f>
        <v>91</v>
      </c>
      <c r="AI79" s="1">
        <f>'WeightBench IMPORT (.txt)'!F95</f>
        <v>45</v>
      </c>
      <c r="AJ79" s="1">
        <f>'WeightBench IMPORT (.txt)'!G95</f>
        <v>8</v>
      </c>
      <c r="AK79" s="1">
        <f>'WeightBench IMPORT (.txt)'!H95</f>
        <v>0</v>
      </c>
      <c r="AL79" s="52">
        <f>(($AR$3-(AF79-($AR$2-$AR$3)))/$AR$3)*AG79</f>
        <v>60.78947368421053</v>
      </c>
      <c r="AM79" s="52">
        <f>(($AR$3-(AH79-($AR$2-$AR$3)))/$AR$3)*AI79</f>
        <v>37.141148325358856</v>
      </c>
      <c r="AN79" s="54">
        <f t="shared" si="25"/>
        <v>11.824162679425836</v>
      </c>
      <c r="AO79" s="54">
        <f t="shared" si="26"/>
        <v>48.965311004784695</v>
      </c>
    </row>
    <row r="80" spans="1:41" ht="12">
      <c r="A80" s="1">
        <f t="shared" si="27"/>
        <v>78</v>
      </c>
      <c r="B80" s="40">
        <v>49</v>
      </c>
      <c r="C80" s="40">
        <v>28</v>
      </c>
      <c r="D80" s="26">
        <f t="shared" si="16"/>
        <v>38.5</v>
      </c>
      <c r="E80" s="26">
        <f t="shared" si="17"/>
        <v>10.5</v>
      </c>
      <c r="G80" s="47">
        <f t="shared" si="18"/>
        <v>75</v>
      </c>
      <c r="H80" s="26">
        <f t="shared" si="19"/>
        <v>70</v>
      </c>
      <c r="I80" s="47">
        <f t="shared" si="20"/>
        <v>16.666666666666657</v>
      </c>
      <c r="J80" s="26">
        <f t="shared" si="28"/>
        <v>30</v>
      </c>
      <c r="P80" s="1">
        <f t="shared" si="29"/>
        <v>78</v>
      </c>
      <c r="Q80" s="43">
        <v>0</v>
      </c>
      <c r="R80" s="18">
        <v>70</v>
      </c>
      <c r="S80" s="43">
        <v>0</v>
      </c>
      <c r="T80" s="18">
        <v>30</v>
      </c>
      <c r="V80" s="26">
        <f t="shared" si="21"/>
        <v>70</v>
      </c>
      <c r="W80" s="26">
        <f t="shared" si="22"/>
        <v>30</v>
      </c>
      <c r="X80" s="26">
        <f t="shared" si="23"/>
        <v>50</v>
      </c>
      <c r="Y80" s="26">
        <f t="shared" si="24"/>
        <v>20</v>
      </c>
      <c r="Z80" s="43">
        <v>9</v>
      </c>
      <c r="AE80" s="1">
        <f>'WeightBench IMPORT (.txt)'!A96</f>
        <v>78</v>
      </c>
      <c r="AF80" s="1">
        <f>'WeightBench IMPORT (.txt)'!C96</f>
        <v>53</v>
      </c>
      <c r="AG80" s="1">
        <f>'WeightBench IMPORT (.txt)'!D96</f>
        <v>70</v>
      </c>
      <c r="AH80" s="1">
        <f>'WeightBench IMPORT (.txt)'!E96</f>
        <v>73</v>
      </c>
      <c r="AI80" s="1">
        <f>'WeightBench IMPORT (.txt)'!F96</f>
        <v>45</v>
      </c>
      <c r="AJ80" s="1">
        <f>'WeightBench IMPORT (.txt)'!G96</f>
        <v>9</v>
      </c>
      <c r="AK80" s="1">
        <f>'WeightBench IMPORT (.txt)'!H96</f>
        <v>0</v>
      </c>
      <c r="AL80" s="52">
        <f t="shared" si="30"/>
        <v>55.01010101010101</v>
      </c>
      <c r="AM80" s="52">
        <f t="shared" si="31"/>
        <v>31.727272727272727</v>
      </c>
      <c r="AN80" s="54">
        <f t="shared" si="25"/>
        <v>11.641414141414142</v>
      </c>
      <c r="AO80" s="54">
        <f t="shared" si="26"/>
        <v>43.368686868686865</v>
      </c>
    </row>
    <row r="81" spans="1:41" ht="12">
      <c r="A81" s="41">
        <f t="shared" si="27"/>
        <v>79</v>
      </c>
      <c r="B81" s="40">
        <v>45</v>
      </c>
      <c r="C81" s="40">
        <v>29</v>
      </c>
      <c r="D81" s="26">
        <f t="shared" si="16"/>
        <v>37</v>
      </c>
      <c r="E81" s="26">
        <f t="shared" si="17"/>
        <v>8</v>
      </c>
      <c r="G81" s="47">
        <f>((($AC$3*B81/H81)-$AC$3)*-1)+$AC$2-$AC$3</f>
        <v>58</v>
      </c>
      <c r="H81" s="26">
        <f t="shared" si="19"/>
        <v>45</v>
      </c>
      <c r="I81" s="47">
        <f>((($AC$3*C81/J81)-$AC$3)*-1)+$AC$2-$AC$3</f>
        <v>64.9666666666667</v>
      </c>
      <c r="J81" s="26">
        <f t="shared" si="28"/>
        <v>30</v>
      </c>
      <c r="P81" s="41">
        <f t="shared" si="29"/>
        <v>79</v>
      </c>
      <c r="Q81" s="43">
        <v>58</v>
      </c>
      <c r="R81" s="18">
        <v>70</v>
      </c>
      <c r="S81" s="43">
        <v>58</v>
      </c>
      <c r="T81" s="18">
        <v>30</v>
      </c>
      <c r="V81" s="26">
        <f>(($AC$3-(Q81-($AC$2-$AC$3)))/$AC$3)*R81</f>
        <v>70</v>
      </c>
      <c r="W81" s="26">
        <f>(($AC$3-(S81-($AC$2-$AC$3)))/$AC$3)*T81</f>
        <v>30</v>
      </c>
      <c r="X81" s="26">
        <f t="shared" si="23"/>
        <v>50</v>
      </c>
      <c r="Y81" s="26">
        <f t="shared" si="24"/>
        <v>20</v>
      </c>
      <c r="Z81" s="43">
        <v>6</v>
      </c>
      <c r="AE81" s="1">
        <f>'WeightBench IMPORT (.txt)'!A97</f>
        <v>79</v>
      </c>
      <c r="AF81" s="1">
        <f>'WeightBench IMPORT (.txt)'!C97</f>
        <v>81</v>
      </c>
      <c r="AG81" s="1">
        <f>'WeightBench IMPORT (.txt)'!D97</f>
        <v>70</v>
      </c>
      <c r="AH81" s="1">
        <f>'WeightBench IMPORT (.txt)'!E97</f>
        <v>79</v>
      </c>
      <c r="AI81" s="1">
        <f>'WeightBench IMPORT (.txt)'!F97</f>
        <v>45</v>
      </c>
      <c r="AJ81" s="1">
        <f>'WeightBench IMPORT (.txt)'!G97</f>
        <v>6</v>
      </c>
      <c r="AK81" s="1">
        <f>'WeightBench IMPORT (.txt)'!H97</f>
        <v>0</v>
      </c>
      <c r="AL81" s="52">
        <f>(($AR$3-(AF81-($AR$2-$AR$3)))/$AR$3)*AG81</f>
        <v>61.124401913875595</v>
      </c>
      <c r="AM81" s="52">
        <f>(($AR$3-(AH81-($AR$2-$AR$3)))/$AR$3)*AI81</f>
        <v>39.72488038277512</v>
      </c>
      <c r="AN81" s="54">
        <f t="shared" si="25"/>
        <v>10.699760765550238</v>
      </c>
      <c r="AO81" s="54">
        <f t="shared" si="26"/>
        <v>50.42464114832536</v>
      </c>
    </row>
    <row r="82" spans="1:41" ht="12">
      <c r="A82" s="1">
        <f t="shared" si="27"/>
        <v>80</v>
      </c>
      <c r="B82" s="40">
        <v>42</v>
      </c>
      <c r="C82" s="40">
        <v>30</v>
      </c>
      <c r="D82" s="26">
        <f t="shared" si="16"/>
        <v>36</v>
      </c>
      <c r="E82" s="26">
        <f t="shared" si="17"/>
        <v>6</v>
      </c>
      <c r="G82" s="47">
        <f t="shared" si="18"/>
        <v>16.666666666666657</v>
      </c>
      <c r="H82" s="26">
        <f t="shared" si="19"/>
        <v>45</v>
      </c>
      <c r="I82" s="47">
        <f t="shared" si="20"/>
        <v>0</v>
      </c>
      <c r="J82" s="26">
        <f t="shared" si="28"/>
        <v>30</v>
      </c>
      <c r="P82" s="1">
        <f t="shared" si="29"/>
        <v>80</v>
      </c>
      <c r="Q82" s="43">
        <v>0</v>
      </c>
      <c r="R82" s="18">
        <v>70</v>
      </c>
      <c r="S82" s="43">
        <v>0</v>
      </c>
      <c r="T82" s="18">
        <v>30</v>
      </c>
      <c r="V82" s="26">
        <f t="shared" si="21"/>
        <v>70</v>
      </c>
      <c r="W82" s="26">
        <f t="shared" si="22"/>
        <v>30</v>
      </c>
      <c r="X82" s="26">
        <f t="shared" si="23"/>
        <v>50</v>
      </c>
      <c r="Y82" s="26">
        <f t="shared" si="24"/>
        <v>20</v>
      </c>
      <c r="Z82" s="43">
        <v>15</v>
      </c>
      <c r="AE82" s="1">
        <f>'WeightBench IMPORT (.txt)'!A98</f>
        <v>80</v>
      </c>
      <c r="AF82" s="1">
        <f>'WeightBench IMPORT (.txt)'!C98</f>
        <v>45</v>
      </c>
      <c r="AG82" s="1">
        <f>'WeightBench IMPORT (.txt)'!D98</f>
        <v>70</v>
      </c>
      <c r="AH82" s="1">
        <f>'WeightBench IMPORT (.txt)'!E98</f>
        <v>50</v>
      </c>
      <c r="AI82" s="1">
        <f>'WeightBench IMPORT (.txt)'!F98</f>
        <v>45</v>
      </c>
      <c r="AJ82" s="1">
        <f>'WeightBench IMPORT (.txt)'!G98</f>
        <v>15</v>
      </c>
      <c r="AK82" s="1">
        <f>'WeightBench IMPORT (.txt)'!H98</f>
        <v>0</v>
      </c>
      <c r="AL82" s="52">
        <f t="shared" si="30"/>
        <v>57.27272727272727</v>
      </c>
      <c r="AM82" s="52">
        <f t="shared" si="31"/>
        <v>35.909090909090914</v>
      </c>
      <c r="AN82" s="54">
        <f t="shared" si="25"/>
        <v>10.68181818181818</v>
      </c>
      <c r="AO82" s="54">
        <f t="shared" si="26"/>
        <v>46.59090909090909</v>
      </c>
    </row>
    <row r="83" spans="1:41" ht="12">
      <c r="A83" s="1">
        <f t="shared" si="27"/>
        <v>81</v>
      </c>
      <c r="B83" s="40">
        <v>42</v>
      </c>
      <c r="C83" s="40">
        <v>25</v>
      </c>
      <c r="D83" s="26">
        <f t="shared" si="16"/>
        <v>33.5</v>
      </c>
      <c r="E83" s="26">
        <f t="shared" si="17"/>
        <v>8.5</v>
      </c>
      <c r="G83" s="47">
        <f t="shared" si="18"/>
        <v>16.666666666666657</v>
      </c>
      <c r="H83" s="26">
        <f t="shared" si="19"/>
        <v>45</v>
      </c>
      <c r="I83" s="47">
        <f t="shared" si="20"/>
        <v>41.66666666666666</v>
      </c>
      <c r="J83" s="26">
        <f t="shared" si="28"/>
        <v>30</v>
      </c>
      <c r="P83" s="1">
        <f t="shared" si="29"/>
        <v>81</v>
      </c>
      <c r="Q83" s="43">
        <v>0</v>
      </c>
      <c r="R83" s="18">
        <v>70</v>
      </c>
      <c r="S83" s="43">
        <v>0</v>
      </c>
      <c r="T83" s="18">
        <v>30</v>
      </c>
      <c r="V83" s="26">
        <f t="shared" si="21"/>
        <v>70</v>
      </c>
      <c r="W83" s="26">
        <f t="shared" si="22"/>
        <v>30</v>
      </c>
      <c r="X83" s="26">
        <f t="shared" si="23"/>
        <v>50</v>
      </c>
      <c r="Y83" s="26">
        <f t="shared" si="24"/>
        <v>20</v>
      </c>
      <c r="Z83" s="43">
        <v>11</v>
      </c>
      <c r="AE83" s="1">
        <f>'WeightBench IMPORT (.txt)'!A99</f>
        <v>81</v>
      </c>
      <c r="AF83" s="1">
        <f>'WeightBench IMPORT (.txt)'!C99</f>
        <v>39</v>
      </c>
      <c r="AG83" s="1">
        <f>'WeightBench IMPORT (.txt)'!D99</f>
        <v>70</v>
      </c>
      <c r="AH83" s="1">
        <f>'WeightBench IMPORT (.txt)'!E99</f>
        <v>58</v>
      </c>
      <c r="AI83" s="1">
        <f>'WeightBench IMPORT (.txt)'!F99</f>
        <v>45</v>
      </c>
      <c r="AJ83" s="1">
        <f>'WeightBench IMPORT (.txt)'!G99</f>
        <v>11</v>
      </c>
      <c r="AK83" s="1">
        <f>'WeightBench IMPORT (.txt)'!H99</f>
        <v>0</v>
      </c>
      <c r="AL83" s="52">
        <f t="shared" si="30"/>
        <v>58.96969696969697</v>
      </c>
      <c r="AM83" s="52">
        <f t="shared" si="31"/>
        <v>34.45454545454545</v>
      </c>
      <c r="AN83" s="54">
        <f t="shared" si="25"/>
        <v>12.257575757575758</v>
      </c>
      <c r="AO83" s="54">
        <f t="shared" si="26"/>
        <v>46.71212121212121</v>
      </c>
    </row>
    <row r="84" spans="1:41" ht="12">
      <c r="A84" s="41">
        <f t="shared" si="27"/>
        <v>82</v>
      </c>
      <c r="B84" s="40">
        <v>45</v>
      </c>
      <c r="C84" s="40">
        <v>24</v>
      </c>
      <c r="D84" s="26">
        <f t="shared" si="16"/>
        <v>34.5</v>
      </c>
      <c r="E84" s="26">
        <f t="shared" si="17"/>
        <v>10.5</v>
      </c>
      <c r="G84" s="47">
        <f>((($AC$3*B84/H84)-$AC$3)*-1)+$AC$2-$AC$3</f>
        <v>58</v>
      </c>
      <c r="H84" s="26">
        <f t="shared" si="19"/>
        <v>45</v>
      </c>
      <c r="I84" s="47">
        <f>((($AC$3*C84/J84)-$AC$3)*-1)+$AC$2-$AC$3</f>
        <v>99.80000000000001</v>
      </c>
      <c r="J84" s="26">
        <f t="shared" si="28"/>
        <v>30</v>
      </c>
      <c r="P84" s="41">
        <f t="shared" si="29"/>
        <v>82</v>
      </c>
      <c r="Q84" s="43">
        <v>58</v>
      </c>
      <c r="R84" s="18">
        <v>70</v>
      </c>
      <c r="S84" s="43">
        <v>58</v>
      </c>
      <c r="T84" s="18">
        <v>30</v>
      </c>
      <c r="V84" s="26">
        <f>(($AC$3-(Q84-($AC$2-$AC$3)))/$AC$3)*R84</f>
        <v>70</v>
      </c>
      <c r="W84" s="26">
        <f>(($AC$3-(S84-($AC$2-$AC$3)))/$AC$3)*T84</f>
        <v>30</v>
      </c>
      <c r="X84" s="26">
        <f t="shared" si="23"/>
        <v>50</v>
      </c>
      <c r="Y84" s="26">
        <f t="shared" si="24"/>
        <v>20</v>
      </c>
      <c r="Z84" s="43">
        <v>15</v>
      </c>
      <c r="AE84" s="1">
        <f>'WeightBench IMPORT (.txt)'!A100</f>
        <v>82</v>
      </c>
      <c r="AF84" s="1">
        <f>'WeightBench IMPORT (.txt)'!C100</f>
        <v>70</v>
      </c>
      <c r="AG84" s="1">
        <f>'WeightBench IMPORT (.txt)'!D100</f>
        <v>70</v>
      </c>
      <c r="AH84" s="1">
        <f>'WeightBench IMPORT (.txt)'!E100</f>
        <v>79</v>
      </c>
      <c r="AI84" s="1">
        <f>'WeightBench IMPORT (.txt)'!F100</f>
        <v>45</v>
      </c>
      <c r="AJ84" s="1">
        <f>'WeightBench IMPORT (.txt)'!G100</f>
        <v>15</v>
      </c>
      <c r="AK84" s="1">
        <f>'WeightBench IMPORT (.txt)'!H100</f>
        <v>0</v>
      </c>
      <c r="AL84" s="52">
        <f>(($AR$3-(AF84-($AR$2-$AR$3)))/$AR$3)*AG84</f>
        <v>64.80861244019138</v>
      </c>
      <c r="AM84" s="52">
        <f>(($AR$3-(AH84-($AR$2-$AR$3)))/$AR$3)*AI84</f>
        <v>39.72488038277512</v>
      </c>
      <c r="AN84" s="54">
        <f t="shared" si="25"/>
        <v>12.541866028708132</v>
      </c>
      <c r="AO84" s="54">
        <f t="shared" si="26"/>
        <v>52.266746411483254</v>
      </c>
    </row>
    <row r="85" spans="1:41" ht="12">
      <c r="A85" s="1">
        <f t="shared" si="27"/>
        <v>83</v>
      </c>
      <c r="B85" s="40">
        <v>42</v>
      </c>
      <c r="C85" s="40">
        <v>23</v>
      </c>
      <c r="D85" s="26">
        <f t="shared" si="16"/>
        <v>32.5</v>
      </c>
      <c r="E85" s="26">
        <f t="shared" si="17"/>
        <v>9.5</v>
      </c>
      <c r="G85" s="47">
        <f t="shared" si="18"/>
        <v>16.666666666666657</v>
      </c>
      <c r="H85" s="26">
        <f t="shared" si="19"/>
        <v>45</v>
      </c>
      <c r="I85" s="47">
        <f t="shared" si="20"/>
        <v>58.33333333333334</v>
      </c>
      <c r="J85" s="26">
        <f t="shared" si="28"/>
        <v>30</v>
      </c>
      <c r="P85" s="1">
        <f t="shared" si="29"/>
        <v>83</v>
      </c>
      <c r="Q85" s="43">
        <v>0</v>
      </c>
      <c r="R85" s="18">
        <v>70</v>
      </c>
      <c r="S85" s="43">
        <v>0</v>
      </c>
      <c r="T85" s="18">
        <v>30</v>
      </c>
      <c r="V85" s="26">
        <f t="shared" si="21"/>
        <v>70</v>
      </c>
      <c r="W85" s="26">
        <f t="shared" si="22"/>
        <v>30</v>
      </c>
      <c r="X85" s="26">
        <f t="shared" si="23"/>
        <v>50</v>
      </c>
      <c r="Y85" s="26">
        <f t="shared" si="24"/>
        <v>20</v>
      </c>
      <c r="Z85" s="43">
        <v>15</v>
      </c>
      <c r="AE85" s="1">
        <f>'WeightBench IMPORT (.txt)'!A101</f>
        <v>83</v>
      </c>
      <c r="AF85" s="1">
        <f>'WeightBench IMPORT (.txt)'!C101</f>
        <v>34</v>
      </c>
      <c r="AG85" s="1">
        <f>'WeightBench IMPORT (.txt)'!D101</f>
        <v>70</v>
      </c>
      <c r="AH85" s="1">
        <f>'WeightBench IMPORT (.txt)'!E101</f>
        <v>72</v>
      </c>
      <c r="AI85" s="1">
        <f>'WeightBench IMPORT (.txt)'!F101</f>
        <v>45</v>
      </c>
      <c r="AJ85" s="1">
        <f>'WeightBench IMPORT (.txt)'!G101</f>
        <v>15</v>
      </c>
      <c r="AK85" s="1">
        <f>'WeightBench IMPORT (.txt)'!H101</f>
        <v>0</v>
      </c>
      <c r="AL85" s="52">
        <f t="shared" si="30"/>
        <v>60.38383838383838</v>
      </c>
      <c r="AM85" s="52">
        <f t="shared" si="31"/>
        <v>31.90909090909091</v>
      </c>
      <c r="AN85" s="54">
        <f t="shared" si="25"/>
        <v>14.237373737373735</v>
      </c>
      <c r="AO85" s="54">
        <f t="shared" si="26"/>
        <v>46.14646464646464</v>
      </c>
    </row>
    <row r="86" spans="1:41" ht="12">
      <c r="A86" s="41">
        <f t="shared" si="27"/>
        <v>84</v>
      </c>
      <c r="B86" s="40">
        <v>45</v>
      </c>
      <c r="C86" s="40">
        <v>26</v>
      </c>
      <c r="D86" s="26">
        <f t="shared" si="16"/>
        <v>35.5</v>
      </c>
      <c r="E86" s="26">
        <f t="shared" si="17"/>
        <v>9.5</v>
      </c>
      <c r="G86" s="47">
        <f>((($AC$3*B86/H86)-$AC$3)*-1)+$AC$2-$AC$3</f>
        <v>58</v>
      </c>
      <c r="H86" s="26">
        <f t="shared" si="19"/>
        <v>45</v>
      </c>
      <c r="I86" s="47">
        <f>((($AC$3*C86/J86)-$AC$3)*-1)+$AC$2-$AC$3</f>
        <v>85.86666666666667</v>
      </c>
      <c r="J86" s="26">
        <f t="shared" si="28"/>
        <v>30</v>
      </c>
      <c r="P86" s="41">
        <f t="shared" si="29"/>
        <v>84</v>
      </c>
      <c r="Q86" s="43">
        <v>58</v>
      </c>
      <c r="R86" s="18">
        <v>70</v>
      </c>
      <c r="S86" s="43">
        <v>58</v>
      </c>
      <c r="T86" s="18">
        <v>30</v>
      </c>
      <c r="V86" s="26">
        <f>(($AC$3-(Q86-($AC$2-$AC$3)))/$AC$3)*R86</f>
        <v>70</v>
      </c>
      <c r="W86" s="26">
        <f>(($AC$3-(S86-($AC$2-$AC$3)))/$AC$3)*T86</f>
        <v>30</v>
      </c>
      <c r="X86" s="26">
        <f t="shared" si="23"/>
        <v>50</v>
      </c>
      <c r="Y86" s="26">
        <f t="shared" si="24"/>
        <v>20</v>
      </c>
      <c r="Z86" s="43">
        <v>13</v>
      </c>
      <c r="AE86" s="1">
        <f>'WeightBench IMPORT (.txt)'!A102</f>
        <v>84</v>
      </c>
      <c r="AF86" s="1">
        <f>'WeightBench IMPORT (.txt)'!C102</f>
        <v>69</v>
      </c>
      <c r="AG86" s="1">
        <f>'WeightBench IMPORT (.txt)'!D102</f>
        <v>70</v>
      </c>
      <c r="AH86" s="1">
        <f>'WeightBench IMPORT (.txt)'!E102</f>
        <v>53</v>
      </c>
      <c r="AI86" s="1">
        <f>'WeightBench IMPORT (.txt)'!F102</f>
        <v>45</v>
      </c>
      <c r="AJ86" s="1">
        <f>'WeightBench IMPORT (.txt)'!G102</f>
        <v>13</v>
      </c>
      <c r="AK86" s="1">
        <f>'WeightBench IMPORT (.txt)'!H102</f>
        <v>0</v>
      </c>
      <c r="AL86" s="52">
        <f>(($AR$3-(AF86-($AR$2-$AR$3)))/$AR$3)*AG86</f>
        <v>65.14354066985646</v>
      </c>
      <c r="AM86" s="52">
        <f t="shared" si="31"/>
        <v>35.36363636363636</v>
      </c>
      <c r="AN86" s="54">
        <f t="shared" si="25"/>
        <v>14.889952153110052</v>
      </c>
      <c r="AO86" s="54">
        <f t="shared" si="26"/>
        <v>50.25358851674641</v>
      </c>
    </row>
    <row r="87" spans="1:41" ht="12">
      <c r="A87" s="1">
        <f t="shared" si="27"/>
        <v>85</v>
      </c>
      <c r="B87" s="40">
        <v>44</v>
      </c>
      <c r="C87" s="40">
        <v>23</v>
      </c>
      <c r="D87" s="26">
        <f t="shared" si="16"/>
        <v>33.5</v>
      </c>
      <c r="E87" s="26">
        <f t="shared" si="17"/>
        <v>10.5</v>
      </c>
      <c r="G87" s="47">
        <f t="shared" si="18"/>
        <v>5.555555555555543</v>
      </c>
      <c r="H87" s="26">
        <f t="shared" si="19"/>
        <v>45</v>
      </c>
      <c r="I87" s="47">
        <f t="shared" si="20"/>
        <v>58.33333333333334</v>
      </c>
      <c r="J87" s="26">
        <f t="shared" si="28"/>
        <v>30</v>
      </c>
      <c r="P87" s="1">
        <f t="shared" si="29"/>
        <v>85</v>
      </c>
      <c r="Q87" s="43">
        <v>0</v>
      </c>
      <c r="R87" s="18">
        <v>70</v>
      </c>
      <c r="S87" s="43">
        <v>0</v>
      </c>
      <c r="T87" s="18">
        <v>30</v>
      </c>
      <c r="V87" s="26">
        <f t="shared" si="21"/>
        <v>70</v>
      </c>
      <c r="W87" s="26">
        <f t="shared" si="22"/>
        <v>30</v>
      </c>
      <c r="X87" s="26">
        <f t="shared" si="23"/>
        <v>50</v>
      </c>
      <c r="Y87" s="26">
        <f t="shared" si="24"/>
        <v>20</v>
      </c>
      <c r="Z87" s="43">
        <v>12</v>
      </c>
      <c r="AE87" s="1">
        <f>'WeightBench IMPORT (.txt)'!A103</f>
        <v>85</v>
      </c>
      <c r="AF87" s="1">
        <f>'WeightBench IMPORT (.txt)'!C103</f>
        <v>42</v>
      </c>
      <c r="AG87" s="1">
        <f>'WeightBench IMPORT (.txt)'!D103</f>
        <v>70</v>
      </c>
      <c r="AH87" s="1">
        <f>'WeightBench IMPORT (.txt)'!E103</f>
        <v>63</v>
      </c>
      <c r="AI87" s="1">
        <f>'WeightBench IMPORT (.txt)'!F103</f>
        <v>45</v>
      </c>
      <c r="AJ87" s="1">
        <f>'WeightBench IMPORT (.txt)'!G103</f>
        <v>12</v>
      </c>
      <c r="AK87" s="1">
        <f>'WeightBench IMPORT (.txt)'!H103</f>
        <v>0</v>
      </c>
      <c r="AL87" s="52">
        <f t="shared" si="30"/>
        <v>58.121212121212125</v>
      </c>
      <c r="AM87" s="52">
        <f t="shared" si="31"/>
        <v>33.54545454545455</v>
      </c>
      <c r="AN87" s="54">
        <f t="shared" si="25"/>
        <v>12.287878787878789</v>
      </c>
      <c r="AO87" s="54">
        <f t="shared" si="26"/>
        <v>45.833333333333336</v>
      </c>
    </row>
    <row r="88" spans="1:41" ht="12">
      <c r="A88" s="48">
        <v>86</v>
      </c>
      <c r="B88" s="40">
        <v>52</v>
      </c>
      <c r="C88" s="40">
        <v>34</v>
      </c>
      <c r="D88" s="26">
        <f t="shared" si="16"/>
        <v>43</v>
      </c>
      <c r="E88" s="26">
        <f t="shared" si="17"/>
        <v>9</v>
      </c>
      <c r="G88" s="47">
        <f>((($AC$3*B88/H88)-$AC$3)*-1)+$AC$2-$AC$3</f>
        <v>111.74285714285713</v>
      </c>
      <c r="H88" s="26">
        <f t="shared" si="19"/>
        <v>70</v>
      </c>
      <c r="I88" s="47">
        <f>((($AC$3*C88/J88)-$AC$3)*-1)+$AC$2-$AC$3</f>
        <v>109.0888888888889</v>
      </c>
      <c r="J88" s="26">
        <f t="shared" si="28"/>
        <v>45</v>
      </c>
      <c r="P88" s="48">
        <v>86</v>
      </c>
      <c r="Q88" s="43">
        <v>58</v>
      </c>
      <c r="R88" s="18">
        <v>70</v>
      </c>
      <c r="S88" s="43">
        <v>58</v>
      </c>
      <c r="T88" s="18">
        <v>30</v>
      </c>
      <c r="V88" s="26">
        <f>(($AC$3-(Q88-($AC$2-$AC$3)))/$AC$3)*R88</f>
        <v>70</v>
      </c>
      <c r="W88" s="26">
        <f>(($AC$3-(S88-($AC$2-$AC$3)))/$AC$3)*T88</f>
        <v>30</v>
      </c>
      <c r="X88" s="26">
        <f t="shared" si="23"/>
        <v>50</v>
      </c>
      <c r="Y88" s="26">
        <f t="shared" si="24"/>
        <v>20</v>
      </c>
      <c r="Z88" s="43">
        <v>5</v>
      </c>
      <c r="AE88" s="1">
        <f>'WeightBench IMPORT (.txt)'!A104</f>
        <v>86</v>
      </c>
      <c r="AF88" s="1">
        <f>'WeightBench IMPORT (.txt)'!C104</f>
        <v>79</v>
      </c>
      <c r="AG88" s="1">
        <f>'WeightBench IMPORT (.txt)'!D104</f>
        <v>70</v>
      </c>
      <c r="AH88" s="1">
        <f>'WeightBench IMPORT (.txt)'!E104</f>
        <v>68</v>
      </c>
      <c r="AI88" s="1">
        <f>'WeightBench IMPORT (.txt)'!F104</f>
        <v>45</v>
      </c>
      <c r="AJ88" s="1">
        <f>'WeightBench IMPORT (.txt)'!G104</f>
        <v>5</v>
      </c>
      <c r="AK88" s="1">
        <f>'WeightBench IMPORT (.txt)'!H104</f>
        <v>0</v>
      </c>
      <c r="AL88" s="52">
        <f>(($AR$3-(AF88-($AR$2-$AR$3)))/$AR$3)*AG88</f>
        <v>61.79425837320574</v>
      </c>
      <c r="AM88" s="52">
        <f t="shared" si="31"/>
        <v>32.63636363636364</v>
      </c>
      <c r="AN88" s="54">
        <f t="shared" si="25"/>
        <v>14.578947368421051</v>
      </c>
      <c r="AO88" s="54">
        <f t="shared" si="26"/>
        <v>47.215311004784695</v>
      </c>
    </row>
    <row r="89" spans="1:41" ht="12">
      <c r="A89" s="1">
        <f t="shared" si="27"/>
        <v>87</v>
      </c>
      <c r="B89" s="40">
        <v>38</v>
      </c>
      <c r="C89" s="40">
        <v>34</v>
      </c>
      <c r="D89" s="26">
        <f t="shared" si="16"/>
        <v>36</v>
      </c>
      <c r="E89" s="26">
        <f t="shared" si="17"/>
        <v>2</v>
      </c>
      <c r="G89" s="47">
        <f t="shared" si="18"/>
        <v>38.888888888888886</v>
      </c>
      <c r="H89" s="26">
        <f t="shared" si="19"/>
        <v>45</v>
      </c>
      <c r="I89" s="47">
        <f t="shared" si="20"/>
        <v>61.111111111111114</v>
      </c>
      <c r="J89" s="26">
        <f t="shared" si="28"/>
        <v>45</v>
      </c>
      <c r="P89" s="1">
        <f t="shared" si="29"/>
        <v>87</v>
      </c>
      <c r="Q89" s="43">
        <v>0</v>
      </c>
      <c r="R89" s="18">
        <v>70</v>
      </c>
      <c r="S89" s="43">
        <v>0</v>
      </c>
      <c r="T89" s="18">
        <v>30</v>
      </c>
      <c r="V89" s="26">
        <f t="shared" si="21"/>
        <v>70</v>
      </c>
      <c r="W89" s="26">
        <f t="shared" si="22"/>
        <v>30</v>
      </c>
      <c r="X89" s="26">
        <f t="shared" si="23"/>
        <v>50</v>
      </c>
      <c r="Y89" s="26">
        <f t="shared" si="24"/>
        <v>20</v>
      </c>
      <c r="Z89" s="43">
        <v>12</v>
      </c>
      <c r="AE89" s="1">
        <f>'WeightBench IMPORT (.txt)'!A105</f>
        <v>87</v>
      </c>
      <c r="AF89" s="1">
        <f>'WeightBench IMPORT (.txt)'!C105</f>
        <v>33</v>
      </c>
      <c r="AG89" s="1">
        <f>'WeightBench IMPORT (.txt)'!D105</f>
        <v>70</v>
      </c>
      <c r="AH89" s="1">
        <f>'WeightBench IMPORT (.txt)'!E105</f>
        <v>55</v>
      </c>
      <c r="AI89" s="1">
        <f>'WeightBench IMPORT (.txt)'!F105</f>
        <v>45</v>
      </c>
      <c r="AJ89" s="1">
        <f>'WeightBench IMPORT (.txt)'!G105</f>
        <v>12</v>
      </c>
      <c r="AK89" s="1">
        <f>'WeightBench IMPORT (.txt)'!H105</f>
        <v>0</v>
      </c>
      <c r="AL89" s="52">
        <f t="shared" si="30"/>
        <v>60.66666666666667</v>
      </c>
      <c r="AM89" s="52">
        <f t="shared" si="31"/>
        <v>35</v>
      </c>
      <c r="AN89" s="54">
        <f t="shared" si="25"/>
        <v>12.833333333333336</v>
      </c>
      <c r="AO89" s="54">
        <f t="shared" si="26"/>
        <v>47.833333333333336</v>
      </c>
    </row>
    <row r="90" spans="1:41" ht="12">
      <c r="A90" s="1">
        <f t="shared" si="27"/>
        <v>88</v>
      </c>
      <c r="B90" s="40">
        <v>56</v>
      </c>
      <c r="C90" s="40">
        <v>29</v>
      </c>
      <c r="D90" s="26">
        <f t="shared" si="16"/>
        <v>42.5</v>
      </c>
      <c r="E90" s="26">
        <f t="shared" si="17"/>
        <v>13.5</v>
      </c>
      <c r="G90" s="47">
        <f t="shared" si="18"/>
        <v>50</v>
      </c>
      <c r="H90" s="26">
        <f t="shared" si="19"/>
        <v>70</v>
      </c>
      <c r="I90" s="47">
        <f t="shared" si="20"/>
        <v>8.333333333333343</v>
      </c>
      <c r="J90" s="26">
        <f t="shared" si="28"/>
        <v>30</v>
      </c>
      <c r="P90" s="1">
        <f t="shared" si="29"/>
        <v>88</v>
      </c>
      <c r="Q90" s="43">
        <v>0</v>
      </c>
      <c r="R90" s="18">
        <v>70</v>
      </c>
      <c r="S90" s="43">
        <v>0</v>
      </c>
      <c r="T90" s="18">
        <v>30</v>
      </c>
      <c r="V90" s="26">
        <f t="shared" si="21"/>
        <v>70</v>
      </c>
      <c r="W90" s="26">
        <f t="shared" si="22"/>
        <v>30</v>
      </c>
      <c r="X90" s="26">
        <f t="shared" si="23"/>
        <v>50</v>
      </c>
      <c r="Y90" s="26">
        <f t="shared" si="24"/>
        <v>20</v>
      </c>
      <c r="Z90" s="43">
        <v>20</v>
      </c>
      <c r="AE90" s="1">
        <f>'WeightBench IMPORT (.txt)'!A106</f>
        <v>88</v>
      </c>
      <c r="AF90" s="1">
        <f>'WeightBench IMPORT (.txt)'!C106</f>
        <v>45</v>
      </c>
      <c r="AG90" s="1">
        <f>'WeightBench IMPORT (.txt)'!D106</f>
        <v>70</v>
      </c>
      <c r="AH90" s="1">
        <f>'WeightBench IMPORT (.txt)'!E106</f>
        <v>37</v>
      </c>
      <c r="AI90" s="1">
        <f>'WeightBench IMPORT (.txt)'!F106</f>
        <v>45</v>
      </c>
      <c r="AJ90" s="1">
        <f>'WeightBench IMPORT (.txt)'!G106</f>
        <v>20</v>
      </c>
      <c r="AK90" s="1">
        <f>'WeightBench IMPORT (.txt)'!H106</f>
        <v>0</v>
      </c>
      <c r="AL90" s="52">
        <f t="shared" si="30"/>
        <v>57.27272727272727</v>
      </c>
      <c r="AM90" s="52">
        <f t="shared" si="31"/>
        <v>38.27272727272727</v>
      </c>
      <c r="AN90" s="54">
        <f t="shared" si="25"/>
        <v>9.5</v>
      </c>
      <c r="AO90" s="54">
        <f t="shared" si="26"/>
        <v>47.77272727272727</v>
      </c>
    </row>
    <row r="100" spans="1:27" ht="12">
      <c r="A100" s="49" t="s">
        <v>23</v>
      </c>
      <c r="B100" s="56" t="s">
        <v>221</v>
      </c>
      <c r="C100" s="56"/>
      <c r="D100" s="56"/>
      <c r="E100" s="56"/>
      <c r="F100" s="1"/>
      <c r="G100" s="50"/>
      <c r="H100" s="1"/>
      <c r="I100" s="50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">
      <c r="A101" s="14" t="s">
        <v>24</v>
      </c>
      <c r="B101" s="49" t="s">
        <v>25</v>
      </c>
      <c r="C101" s="49" t="s">
        <v>26</v>
      </c>
      <c r="D101" s="49" t="s">
        <v>27</v>
      </c>
      <c r="E101" s="49" t="s">
        <v>229</v>
      </c>
      <c r="F101" s="1"/>
      <c r="G101" s="50" t="s">
        <v>276</v>
      </c>
      <c r="H101" s="1" t="s">
        <v>101</v>
      </c>
      <c r="I101" s="50" t="s">
        <v>277</v>
      </c>
      <c r="J101" s="1" t="s">
        <v>101</v>
      </c>
      <c r="K101" s="1"/>
      <c r="L101" s="1" t="s">
        <v>279</v>
      </c>
      <c r="M101" s="1" t="s">
        <v>280</v>
      </c>
      <c r="N101" s="1">
        <v>250</v>
      </c>
      <c r="O101" s="1"/>
      <c r="P101" s="1"/>
      <c r="Q101" s="1" t="s">
        <v>97</v>
      </c>
      <c r="R101" s="1" t="s">
        <v>286</v>
      </c>
      <c r="S101" s="1" t="s">
        <v>287</v>
      </c>
      <c r="T101" s="1" t="s">
        <v>288</v>
      </c>
      <c r="U101" s="1"/>
      <c r="V101" s="1" t="s">
        <v>91</v>
      </c>
      <c r="W101" s="1" t="s">
        <v>92</v>
      </c>
      <c r="X101" s="1" t="s">
        <v>95</v>
      </c>
      <c r="Y101" s="1" t="s">
        <v>94</v>
      </c>
      <c r="Z101" s="1" t="s">
        <v>97</v>
      </c>
      <c r="AA101" s="1" t="s">
        <v>219</v>
      </c>
    </row>
    <row r="102" spans="1:25" ht="12">
      <c r="A102" s="1">
        <v>1</v>
      </c>
      <c r="B102">
        <v>47</v>
      </c>
      <c r="C102">
        <v>13</v>
      </c>
      <c r="D102" s="26">
        <f>(B102+C102)/2</f>
        <v>30</v>
      </c>
      <c r="E102" s="26">
        <f>(B102-C102)/2</f>
        <v>17</v>
      </c>
      <c r="P102" s="1">
        <v>1</v>
      </c>
      <c r="Q102" s="43">
        <v>0</v>
      </c>
      <c r="R102" s="18">
        <v>70</v>
      </c>
      <c r="S102" s="43">
        <v>0</v>
      </c>
      <c r="T102" s="18">
        <v>30</v>
      </c>
      <c r="U102" s="43"/>
      <c r="V102" s="26">
        <f>(($AC$1-Q102)/$AC$1)*R102</f>
        <v>70</v>
      </c>
      <c r="W102" s="26">
        <f>(($AC$1-S102)/$AC$1)*T102</f>
        <v>30</v>
      </c>
      <c r="X102" s="26">
        <f>(V102+W102)/2</f>
        <v>50</v>
      </c>
      <c r="Y102" s="26">
        <f>(V102-W102)/2</f>
        <v>20</v>
      </c>
    </row>
    <row r="103" spans="1:25" ht="12">
      <c r="A103" s="41">
        <f>A102+1</f>
        <v>2</v>
      </c>
      <c r="B103">
        <v>75</v>
      </c>
      <c r="C103">
        <v>33</v>
      </c>
      <c r="D103" s="26">
        <f aca="true" t="shared" si="32" ref="D103:D166">(B103+C103)/2</f>
        <v>54</v>
      </c>
      <c r="E103" s="26">
        <f aca="true" t="shared" si="33" ref="E103:E166">(B103-C103)/2</f>
        <v>21</v>
      </c>
      <c r="P103" s="41">
        <f>P102+1</f>
        <v>2</v>
      </c>
      <c r="Q103" s="43">
        <v>58</v>
      </c>
      <c r="R103" s="18">
        <v>70</v>
      </c>
      <c r="S103" s="43">
        <v>58</v>
      </c>
      <c r="T103" s="18">
        <v>30</v>
      </c>
      <c r="U103" s="43"/>
      <c r="V103" s="26">
        <f>(($AC$3-(Q103-($AC$2-$AC$3)))/$AC$3)*R103</f>
        <v>70</v>
      </c>
      <c r="W103" s="26">
        <f>(($AC$3-(S103-($AC$2-$AC$3)))/$AC$3)*T103</f>
        <v>30</v>
      </c>
      <c r="X103" s="26">
        <f aca="true" t="shared" si="34" ref="X103:X166">(V103+W103)/2</f>
        <v>50</v>
      </c>
      <c r="Y103" s="26">
        <f aca="true" t="shared" si="35" ref="Y103:Y166">(V103-W103)/2</f>
        <v>20</v>
      </c>
    </row>
    <row r="104" spans="1:25" ht="12">
      <c r="A104" s="1">
        <f aca="true" t="shared" si="36" ref="A104:A167">A103+1</f>
        <v>3</v>
      </c>
      <c r="B104">
        <v>61</v>
      </c>
      <c r="C104">
        <v>27</v>
      </c>
      <c r="D104" s="26">
        <f t="shared" si="32"/>
        <v>44</v>
      </c>
      <c r="E104" s="26">
        <f t="shared" si="33"/>
        <v>17</v>
      </c>
      <c r="P104" s="1">
        <f aca="true" t="shared" si="37" ref="P104:P167">P103+1</f>
        <v>3</v>
      </c>
      <c r="Q104" s="43">
        <v>0</v>
      </c>
      <c r="R104" s="18">
        <v>70</v>
      </c>
      <c r="S104" s="43">
        <v>0</v>
      </c>
      <c r="T104" s="18">
        <v>30</v>
      </c>
      <c r="U104" s="43"/>
      <c r="V104" s="26">
        <f>(($AC$1-Q104)/$AC$1)*R104</f>
        <v>70</v>
      </c>
      <c r="W104" s="26">
        <f>(($AC$1-S104)/$AC$1)*T104</f>
        <v>30</v>
      </c>
      <c r="X104" s="26">
        <f t="shared" si="34"/>
        <v>50</v>
      </c>
      <c r="Y104" s="26">
        <f t="shared" si="35"/>
        <v>20</v>
      </c>
    </row>
    <row r="105" spans="1:25" ht="12">
      <c r="A105" s="1">
        <f t="shared" si="36"/>
        <v>4</v>
      </c>
      <c r="B105">
        <v>52</v>
      </c>
      <c r="C105">
        <v>12</v>
      </c>
      <c r="D105" s="26">
        <f t="shared" si="32"/>
        <v>32</v>
      </c>
      <c r="E105" s="26">
        <f t="shared" si="33"/>
        <v>20</v>
      </c>
      <c r="P105" s="1">
        <f t="shared" si="37"/>
        <v>4</v>
      </c>
      <c r="Q105" s="43">
        <v>0</v>
      </c>
      <c r="R105" s="18">
        <v>70</v>
      </c>
      <c r="S105" s="43">
        <v>0</v>
      </c>
      <c r="T105" s="18">
        <v>30</v>
      </c>
      <c r="U105" s="43"/>
      <c r="V105" s="26">
        <f>(($AC$1-Q105)/$AC$1)*R105</f>
        <v>70</v>
      </c>
      <c r="W105" s="26">
        <f>(($AC$1-S105)/$AC$1)*T105</f>
        <v>30</v>
      </c>
      <c r="X105" s="26">
        <f t="shared" si="34"/>
        <v>50</v>
      </c>
      <c r="Y105" s="26">
        <f t="shared" si="35"/>
        <v>20</v>
      </c>
    </row>
    <row r="106" spans="1:25" ht="12">
      <c r="A106" s="41">
        <f t="shared" si="36"/>
        <v>5</v>
      </c>
      <c r="B106">
        <v>71</v>
      </c>
      <c r="C106">
        <v>33</v>
      </c>
      <c r="D106" s="26">
        <f t="shared" si="32"/>
        <v>52</v>
      </c>
      <c r="E106" s="26">
        <f t="shared" si="33"/>
        <v>19</v>
      </c>
      <c r="P106" s="41">
        <f t="shared" si="37"/>
        <v>5</v>
      </c>
      <c r="Q106" s="43">
        <v>58</v>
      </c>
      <c r="R106" s="18">
        <v>70</v>
      </c>
      <c r="S106" s="43">
        <v>58</v>
      </c>
      <c r="T106" s="18">
        <v>30</v>
      </c>
      <c r="U106" s="43"/>
      <c r="V106" s="26">
        <f>(($AC$3-(Q106-($AC$2-$AC$3)))/$AC$3)*R106</f>
        <v>70</v>
      </c>
      <c r="W106" s="26">
        <f>(($AC$3-(S106-($AC$2-$AC$3)))/$AC$3)*T106</f>
        <v>30</v>
      </c>
      <c r="X106" s="26">
        <f t="shared" si="34"/>
        <v>50</v>
      </c>
      <c r="Y106" s="26">
        <f t="shared" si="35"/>
        <v>20</v>
      </c>
    </row>
    <row r="107" spans="1:25" ht="12">
      <c r="A107" s="1">
        <f t="shared" si="36"/>
        <v>6</v>
      </c>
      <c r="B107">
        <v>61</v>
      </c>
      <c r="C107">
        <v>28</v>
      </c>
      <c r="D107" s="26">
        <f t="shared" si="32"/>
        <v>44.5</v>
      </c>
      <c r="E107" s="26">
        <f t="shared" si="33"/>
        <v>16.5</v>
      </c>
      <c r="P107" s="1">
        <f t="shared" si="37"/>
        <v>6</v>
      </c>
      <c r="Q107" s="43">
        <v>0</v>
      </c>
      <c r="R107" s="18">
        <v>70</v>
      </c>
      <c r="S107" s="43">
        <v>0</v>
      </c>
      <c r="T107" s="18">
        <v>30</v>
      </c>
      <c r="U107" s="43"/>
      <c r="V107" s="26">
        <f>(($AC$1-Q107)/$AC$1)*R107</f>
        <v>70</v>
      </c>
      <c r="W107" s="26">
        <f>(($AC$1-S107)/$AC$1)*T107</f>
        <v>30</v>
      </c>
      <c r="X107" s="26">
        <f t="shared" si="34"/>
        <v>50</v>
      </c>
      <c r="Y107" s="26">
        <f t="shared" si="35"/>
        <v>20</v>
      </c>
    </row>
    <row r="108" spans="1:25" ht="12">
      <c r="A108" s="41">
        <f t="shared" si="36"/>
        <v>7</v>
      </c>
      <c r="B108">
        <v>75</v>
      </c>
      <c r="C108">
        <v>34</v>
      </c>
      <c r="D108" s="26">
        <f t="shared" si="32"/>
        <v>54.5</v>
      </c>
      <c r="E108" s="26">
        <f t="shared" si="33"/>
        <v>20.5</v>
      </c>
      <c r="P108" s="41">
        <f t="shared" si="37"/>
        <v>7</v>
      </c>
      <c r="Q108" s="43">
        <v>58</v>
      </c>
      <c r="R108" s="18">
        <v>70</v>
      </c>
      <c r="S108" s="43">
        <v>58</v>
      </c>
      <c r="T108" s="18">
        <v>30</v>
      </c>
      <c r="U108" s="43"/>
      <c r="V108" s="26">
        <f>(($AC$3-(Q108-($AC$2-$AC$3)))/$AC$3)*R108</f>
        <v>70</v>
      </c>
      <c r="W108" s="26">
        <f>(($AC$3-(S108-($AC$2-$AC$3)))/$AC$3)*T108</f>
        <v>30</v>
      </c>
      <c r="X108" s="26">
        <f t="shared" si="34"/>
        <v>50</v>
      </c>
      <c r="Y108" s="26">
        <f t="shared" si="35"/>
        <v>20</v>
      </c>
    </row>
    <row r="109" spans="1:25" ht="12">
      <c r="A109" s="1">
        <f t="shared" si="36"/>
        <v>8</v>
      </c>
      <c r="B109">
        <v>57</v>
      </c>
      <c r="C109">
        <v>30</v>
      </c>
      <c r="D109" s="26">
        <f t="shared" si="32"/>
        <v>43.5</v>
      </c>
      <c r="E109" s="26">
        <f t="shared" si="33"/>
        <v>13.5</v>
      </c>
      <c r="P109" s="1">
        <f t="shared" si="37"/>
        <v>8</v>
      </c>
      <c r="Q109" s="43">
        <v>0</v>
      </c>
      <c r="R109" s="18">
        <v>70</v>
      </c>
      <c r="S109" s="43">
        <v>0</v>
      </c>
      <c r="T109" s="18">
        <v>30</v>
      </c>
      <c r="U109" s="43"/>
      <c r="V109" s="26">
        <f>(($AC$1-Q109)/$AC$1)*R109</f>
        <v>70</v>
      </c>
      <c r="W109" s="26">
        <f>(($AC$1-S109)/$AC$1)*T109</f>
        <v>30</v>
      </c>
      <c r="X109" s="26">
        <f t="shared" si="34"/>
        <v>50</v>
      </c>
      <c r="Y109" s="26">
        <f t="shared" si="35"/>
        <v>20</v>
      </c>
    </row>
    <row r="110" spans="1:25" ht="12">
      <c r="A110" s="1">
        <f t="shared" si="36"/>
        <v>9</v>
      </c>
      <c r="B110">
        <v>56</v>
      </c>
      <c r="C110">
        <v>30</v>
      </c>
      <c r="D110" s="26">
        <f t="shared" si="32"/>
        <v>43</v>
      </c>
      <c r="E110" s="26">
        <f t="shared" si="33"/>
        <v>13</v>
      </c>
      <c r="P110" s="1">
        <f t="shared" si="37"/>
        <v>9</v>
      </c>
      <c r="Q110" s="43">
        <v>0</v>
      </c>
      <c r="R110" s="18">
        <v>70</v>
      </c>
      <c r="S110" s="43">
        <v>0</v>
      </c>
      <c r="T110" s="18">
        <v>30</v>
      </c>
      <c r="U110" s="43"/>
      <c r="V110" s="26">
        <f>(($AC$1-Q110)/$AC$1)*R110</f>
        <v>70</v>
      </c>
      <c r="W110" s="26">
        <f>(($AC$1-S110)/$AC$1)*T110</f>
        <v>30</v>
      </c>
      <c r="X110" s="26">
        <f t="shared" si="34"/>
        <v>50</v>
      </c>
      <c r="Y110" s="26">
        <f t="shared" si="35"/>
        <v>20</v>
      </c>
    </row>
    <row r="111" spans="1:25" ht="12">
      <c r="A111" s="41">
        <f t="shared" si="36"/>
        <v>10</v>
      </c>
      <c r="B111">
        <v>71</v>
      </c>
      <c r="C111">
        <v>39</v>
      </c>
      <c r="D111" s="26">
        <f t="shared" si="32"/>
        <v>55</v>
      </c>
      <c r="E111" s="26">
        <f t="shared" si="33"/>
        <v>16</v>
      </c>
      <c r="P111" s="41">
        <f t="shared" si="37"/>
        <v>10</v>
      </c>
      <c r="Q111" s="43">
        <v>58</v>
      </c>
      <c r="R111" s="18">
        <v>70</v>
      </c>
      <c r="S111" s="43">
        <v>58</v>
      </c>
      <c r="T111" s="18">
        <v>30</v>
      </c>
      <c r="U111" s="43"/>
      <c r="V111" s="26">
        <f>(($AC$3-(Q111-($AC$2-$AC$3)))/$AC$3)*R111</f>
        <v>70</v>
      </c>
      <c r="W111" s="26">
        <f>(($AC$3-(S111-($AC$2-$AC$3)))/$AC$3)*T111</f>
        <v>30</v>
      </c>
      <c r="X111" s="26">
        <f t="shared" si="34"/>
        <v>50</v>
      </c>
      <c r="Y111" s="26">
        <f t="shared" si="35"/>
        <v>20</v>
      </c>
    </row>
    <row r="112" spans="1:25" ht="12">
      <c r="A112" s="1">
        <f t="shared" si="36"/>
        <v>11</v>
      </c>
      <c r="B112">
        <v>54</v>
      </c>
      <c r="C112">
        <v>34</v>
      </c>
      <c r="D112" s="26">
        <f t="shared" si="32"/>
        <v>44</v>
      </c>
      <c r="E112" s="26">
        <f t="shared" si="33"/>
        <v>10</v>
      </c>
      <c r="P112" s="1">
        <f t="shared" si="37"/>
        <v>11</v>
      </c>
      <c r="Q112" s="43">
        <v>0</v>
      </c>
      <c r="R112" s="18">
        <v>70</v>
      </c>
      <c r="S112" s="43">
        <v>0</v>
      </c>
      <c r="T112" s="18">
        <v>30</v>
      </c>
      <c r="U112" s="43"/>
      <c r="V112" s="26">
        <f>(($AC$1-Q112)/$AC$1)*R112</f>
        <v>70</v>
      </c>
      <c r="W112" s="26">
        <f>(($AC$1-S112)/$AC$1)*T112</f>
        <v>30</v>
      </c>
      <c r="X112" s="26">
        <f t="shared" si="34"/>
        <v>50</v>
      </c>
      <c r="Y112" s="26">
        <f t="shared" si="35"/>
        <v>20</v>
      </c>
    </row>
    <row r="113" spans="1:25" ht="12">
      <c r="A113" s="41">
        <f t="shared" si="36"/>
        <v>12</v>
      </c>
      <c r="B113">
        <v>76</v>
      </c>
      <c r="C113">
        <v>35</v>
      </c>
      <c r="D113" s="26">
        <f t="shared" si="32"/>
        <v>55.5</v>
      </c>
      <c r="E113" s="26">
        <f t="shared" si="33"/>
        <v>20.5</v>
      </c>
      <c r="P113" s="41">
        <f t="shared" si="37"/>
        <v>12</v>
      </c>
      <c r="Q113" s="43">
        <v>58</v>
      </c>
      <c r="R113" s="18">
        <v>70</v>
      </c>
      <c r="S113" s="43">
        <v>58</v>
      </c>
      <c r="T113" s="18">
        <v>30</v>
      </c>
      <c r="U113" s="43"/>
      <c r="V113" s="26">
        <f>(($AC$3-(Q113-($AC$2-$AC$3)))/$AC$3)*R113</f>
        <v>70</v>
      </c>
      <c r="W113" s="26">
        <f>(($AC$3-(S113-($AC$2-$AC$3)))/$AC$3)*T113</f>
        <v>30</v>
      </c>
      <c r="X113" s="26">
        <f t="shared" si="34"/>
        <v>50</v>
      </c>
      <c r="Y113" s="26">
        <f t="shared" si="35"/>
        <v>20</v>
      </c>
    </row>
    <row r="114" spans="1:25" ht="12">
      <c r="A114" s="1">
        <f t="shared" si="36"/>
        <v>13</v>
      </c>
      <c r="B114">
        <v>57</v>
      </c>
      <c r="C114">
        <v>32</v>
      </c>
      <c r="D114" s="26">
        <f t="shared" si="32"/>
        <v>44.5</v>
      </c>
      <c r="E114" s="26">
        <f t="shared" si="33"/>
        <v>12.5</v>
      </c>
      <c r="P114" s="1">
        <f t="shared" si="37"/>
        <v>13</v>
      </c>
      <c r="Q114" s="43">
        <v>0</v>
      </c>
      <c r="R114" s="18">
        <v>70</v>
      </c>
      <c r="S114" s="43">
        <v>0</v>
      </c>
      <c r="T114" s="18">
        <v>30</v>
      </c>
      <c r="U114" s="43"/>
      <c r="V114" s="26">
        <f>(($AC$1-Q114)/$AC$1)*R114</f>
        <v>70</v>
      </c>
      <c r="W114" s="26">
        <f>(($AC$1-S114)/$AC$1)*T114</f>
        <v>30</v>
      </c>
      <c r="X114" s="26">
        <f t="shared" si="34"/>
        <v>50</v>
      </c>
      <c r="Y114" s="26">
        <f t="shared" si="35"/>
        <v>20</v>
      </c>
    </row>
    <row r="115" spans="1:25" ht="12">
      <c r="A115" s="41">
        <f t="shared" si="36"/>
        <v>14</v>
      </c>
      <c r="B115">
        <v>68</v>
      </c>
      <c r="C115">
        <v>37</v>
      </c>
      <c r="D115" s="26">
        <f t="shared" si="32"/>
        <v>52.5</v>
      </c>
      <c r="E115" s="26">
        <f t="shared" si="33"/>
        <v>15.5</v>
      </c>
      <c r="P115" s="41">
        <f t="shared" si="37"/>
        <v>14</v>
      </c>
      <c r="Q115" s="43">
        <v>58</v>
      </c>
      <c r="R115" s="18">
        <v>70</v>
      </c>
      <c r="S115" s="43">
        <v>58</v>
      </c>
      <c r="T115" s="18">
        <v>30</v>
      </c>
      <c r="U115" s="43"/>
      <c r="V115" s="26">
        <f>(($AC$3-(Q115-($AC$2-$AC$3)))/$AC$3)*R115</f>
        <v>70</v>
      </c>
      <c r="W115" s="26">
        <f>(($AC$3-(S115-($AC$2-$AC$3)))/$AC$3)*T115</f>
        <v>30</v>
      </c>
      <c r="X115" s="26">
        <f t="shared" si="34"/>
        <v>50</v>
      </c>
      <c r="Y115" s="26">
        <f t="shared" si="35"/>
        <v>20</v>
      </c>
    </row>
    <row r="116" spans="1:25" ht="12">
      <c r="A116" s="1">
        <f t="shared" si="36"/>
        <v>15</v>
      </c>
      <c r="B116">
        <v>56</v>
      </c>
      <c r="C116">
        <v>32</v>
      </c>
      <c r="D116" s="26">
        <f t="shared" si="32"/>
        <v>44</v>
      </c>
      <c r="E116" s="26">
        <f t="shared" si="33"/>
        <v>12</v>
      </c>
      <c r="P116" s="1">
        <f t="shared" si="37"/>
        <v>15</v>
      </c>
      <c r="Q116" s="43">
        <v>0</v>
      </c>
      <c r="R116" s="18">
        <v>70</v>
      </c>
      <c r="S116" s="43">
        <v>0</v>
      </c>
      <c r="T116" s="18">
        <v>30</v>
      </c>
      <c r="U116" s="43"/>
      <c r="V116" s="26">
        <f>(($AC$1-Q116)/$AC$1)*R116</f>
        <v>70</v>
      </c>
      <c r="W116" s="26">
        <f>(($AC$1-S116)/$AC$1)*T116</f>
        <v>30</v>
      </c>
      <c r="X116" s="26">
        <f t="shared" si="34"/>
        <v>50</v>
      </c>
      <c r="Y116" s="26">
        <f t="shared" si="35"/>
        <v>20</v>
      </c>
    </row>
    <row r="117" spans="1:25" ht="12">
      <c r="A117" s="1">
        <f t="shared" si="36"/>
        <v>16</v>
      </c>
      <c r="B117">
        <v>51</v>
      </c>
      <c r="C117">
        <v>30</v>
      </c>
      <c r="D117" s="26">
        <f t="shared" si="32"/>
        <v>40.5</v>
      </c>
      <c r="E117" s="26">
        <f t="shared" si="33"/>
        <v>10.5</v>
      </c>
      <c r="P117" s="1">
        <f t="shared" si="37"/>
        <v>16</v>
      </c>
      <c r="Q117" s="43">
        <v>0</v>
      </c>
      <c r="R117" s="18">
        <v>70</v>
      </c>
      <c r="S117" s="43">
        <v>0</v>
      </c>
      <c r="T117" s="18">
        <v>30</v>
      </c>
      <c r="U117" s="43"/>
      <c r="V117" s="26">
        <f>(($AC$1-Q117)/$AC$1)*R117</f>
        <v>70</v>
      </c>
      <c r="W117" s="26">
        <f>(($AC$1-S117)/$AC$1)*T117</f>
        <v>30</v>
      </c>
      <c r="X117" s="26">
        <f t="shared" si="34"/>
        <v>50</v>
      </c>
      <c r="Y117" s="26">
        <f t="shared" si="35"/>
        <v>20</v>
      </c>
    </row>
    <row r="118" spans="1:25" ht="12">
      <c r="A118" s="41">
        <f t="shared" si="36"/>
        <v>17</v>
      </c>
      <c r="B118">
        <v>75</v>
      </c>
      <c r="C118">
        <v>35</v>
      </c>
      <c r="D118" s="26">
        <f t="shared" si="32"/>
        <v>55</v>
      </c>
      <c r="E118" s="26">
        <f t="shared" si="33"/>
        <v>20</v>
      </c>
      <c r="P118" s="41">
        <f t="shared" si="37"/>
        <v>17</v>
      </c>
      <c r="Q118" s="43">
        <v>58</v>
      </c>
      <c r="R118" s="18">
        <v>70</v>
      </c>
      <c r="S118" s="43">
        <v>58</v>
      </c>
      <c r="T118" s="18">
        <v>30</v>
      </c>
      <c r="U118" s="43"/>
      <c r="V118" s="26">
        <f>(($AC$3-(Q118-($AC$2-$AC$3)))/$AC$3)*R118</f>
        <v>70</v>
      </c>
      <c r="W118" s="26">
        <f>(($AC$3-(S118-($AC$2-$AC$3)))/$AC$3)*T118</f>
        <v>30</v>
      </c>
      <c r="X118" s="26">
        <f t="shared" si="34"/>
        <v>50</v>
      </c>
      <c r="Y118" s="26">
        <f t="shared" si="35"/>
        <v>20</v>
      </c>
    </row>
    <row r="119" spans="1:25" ht="12">
      <c r="A119" s="1">
        <f t="shared" si="36"/>
        <v>18</v>
      </c>
      <c r="B119">
        <v>54</v>
      </c>
      <c r="C119">
        <v>27</v>
      </c>
      <c r="D119" s="26">
        <f t="shared" si="32"/>
        <v>40.5</v>
      </c>
      <c r="E119" s="26">
        <f t="shared" si="33"/>
        <v>13.5</v>
      </c>
      <c r="P119" s="1">
        <f t="shared" si="37"/>
        <v>18</v>
      </c>
      <c r="Q119" s="43">
        <v>0</v>
      </c>
      <c r="R119" s="18">
        <v>70</v>
      </c>
      <c r="S119" s="43">
        <v>0</v>
      </c>
      <c r="T119" s="18">
        <v>30</v>
      </c>
      <c r="U119" s="43"/>
      <c r="V119" s="26">
        <f>(($AC$1-Q119)/$AC$1)*R119</f>
        <v>70</v>
      </c>
      <c r="W119" s="26">
        <f>(($AC$1-S119)/$AC$1)*T119</f>
        <v>30</v>
      </c>
      <c r="X119" s="26">
        <f t="shared" si="34"/>
        <v>50</v>
      </c>
      <c r="Y119" s="26">
        <f t="shared" si="35"/>
        <v>20</v>
      </c>
    </row>
    <row r="120" spans="1:25" ht="12">
      <c r="A120" s="41">
        <f t="shared" si="36"/>
        <v>19</v>
      </c>
      <c r="B120">
        <v>75</v>
      </c>
      <c r="C120">
        <v>39</v>
      </c>
      <c r="D120" s="26">
        <f t="shared" si="32"/>
        <v>57</v>
      </c>
      <c r="E120" s="26">
        <f t="shared" si="33"/>
        <v>18</v>
      </c>
      <c r="P120" s="41">
        <f t="shared" si="37"/>
        <v>19</v>
      </c>
      <c r="Q120" s="43">
        <v>58</v>
      </c>
      <c r="R120" s="18">
        <v>70</v>
      </c>
      <c r="S120" s="43">
        <v>58</v>
      </c>
      <c r="T120" s="18">
        <v>30</v>
      </c>
      <c r="U120" s="43"/>
      <c r="V120" s="26">
        <f>(($AC$3-(Q120-($AC$2-$AC$3)))/$AC$3)*R120</f>
        <v>70</v>
      </c>
      <c r="W120" s="26">
        <f>(($AC$3-(S120-($AC$2-$AC$3)))/$AC$3)*T120</f>
        <v>30</v>
      </c>
      <c r="X120" s="26">
        <f t="shared" si="34"/>
        <v>50</v>
      </c>
      <c r="Y120" s="26">
        <f t="shared" si="35"/>
        <v>20</v>
      </c>
    </row>
    <row r="121" spans="1:25" ht="12">
      <c r="A121" s="1">
        <f t="shared" si="36"/>
        <v>20</v>
      </c>
      <c r="B121">
        <v>55</v>
      </c>
      <c r="C121">
        <v>29</v>
      </c>
      <c r="D121" s="26">
        <f t="shared" si="32"/>
        <v>42</v>
      </c>
      <c r="E121" s="26">
        <f t="shared" si="33"/>
        <v>13</v>
      </c>
      <c r="P121" s="1">
        <f t="shared" si="37"/>
        <v>20</v>
      </c>
      <c r="Q121" s="43">
        <v>0</v>
      </c>
      <c r="R121" s="18">
        <v>70</v>
      </c>
      <c r="S121" s="43">
        <v>0</v>
      </c>
      <c r="T121" s="18">
        <v>30</v>
      </c>
      <c r="U121" s="43"/>
      <c r="V121" s="26">
        <f>(($AC$1-Q121)/$AC$1)*R121</f>
        <v>70</v>
      </c>
      <c r="W121" s="26">
        <f>(($AC$1-S121)/$AC$1)*T121</f>
        <v>30</v>
      </c>
      <c r="X121" s="26">
        <f t="shared" si="34"/>
        <v>50</v>
      </c>
      <c r="Y121" s="26">
        <f t="shared" si="35"/>
        <v>20</v>
      </c>
    </row>
    <row r="122" spans="1:25" ht="12">
      <c r="A122" s="1">
        <f t="shared" si="36"/>
        <v>21</v>
      </c>
      <c r="B122">
        <v>63</v>
      </c>
      <c r="C122">
        <v>27</v>
      </c>
      <c r="D122" s="26">
        <f t="shared" si="32"/>
        <v>45</v>
      </c>
      <c r="E122" s="26">
        <f t="shared" si="33"/>
        <v>18</v>
      </c>
      <c r="P122" s="1">
        <f t="shared" si="37"/>
        <v>21</v>
      </c>
      <c r="Q122" s="43">
        <v>0</v>
      </c>
      <c r="R122" s="18">
        <v>70</v>
      </c>
      <c r="S122" s="43">
        <v>0</v>
      </c>
      <c r="T122" s="18">
        <v>30</v>
      </c>
      <c r="U122" s="43"/>
      <c r="V122" s="26">
        <f>(($AC$1-Q122)/$AC$1)*R122</f>
        <v>70</v>
      </c>
      <c r="W122" s="26">
        <f>(($AC$1-S122)/$AC$1)*T122</f>
        <v>30</v>
      </c>
      <c r="X122" s="26">
        <f t="shared" si="34"/>
        <v>50</v>
      </c>
      <c r="Y122" s="26">
        <f t="shared" si="35"/>
        <v>20</v>
      </c>
    </row>
    <row r="123" spans="1:25" ht="12">
      <c r="A123" s="41">
        <f t="shared" si="36"/>
        <v>22</v>
      </c>
      <c r="B123">
        <v>69</v>
      </c>
      <c r="C123">
        <v>39</v>
      </c>
      <c r="D123" s="26">
        <f t="shared" si="32"/>
        <v>54</v>
      </c>
      <c r="E123" s="26">
        <f t="shared" si="33"/>
        <v>15</v>
      </c>
      <c r="P123" s="41">
        <f t="shared" si="37"/>
        <v>22</v>
      </c>
      <c r="Q123" s="43">
        <v>58</v>
      </c>
      <c r="R123" s="18">
        <v>70</v>
      </c>
      <c r="S123" s="43">
        <v>58</v>
      </c>
      <c r="T123" s="18">
        <v>30</v>
      </c>
      <c r="U123" s="43"/>
      <c r="V123" s="26">
        <f>(($AC$3-(Q123-($AC$2-$AC$3)))/$AC$3)*R123</f>
        <v>70</v>
      </c>
      <c r="W123" s="26">
        <f>(($AC$3-(S123-($AC$2-$AC$3)))/$AC$3)*T123</f>
        <v>30</v>
      </c>
      <c r="X123" s="26">
        <f t="shared" si="34"/>
        <v>50</v>
      </c>
      <c r="Y123" s="26">
        <f t="shared" si="35"/>
        <v>20</v>
      </c>
    </row>
    <row r="124" spans="1:25" ht="12">
      <c r="A124" s="1">
        <f t="shared" si="36"/>
        <v>23</v>
      </c>
      <c r="B124">
        <v>58</v>
      </c>
      <c r="C124">
        <v>30</v>
      </c>
      <c r="D124" s="26">
        <f t="shared" si="32"/>
        <v>44</v>
      </c>
      <c r="E124" s="26">
        <f t="shared" si="33"/>
        <v>14</v>
      </c>
      <c r="P124" s="1">
        <f t="shared" si="37"/>
        <v>23</v>
      </c>
      <c r="Q124" s="43">
        <v>0</v>
      </c>
      <c r="R124" s="18">
        <v>70</v>
      </c>
      <c r="S124" s="43">
        <v>0</v>
      </c>
      <c r="T124" s="18">
        <v>30</v>
      </c>
      <c r="U124" s="43"/>
      <c r="V124" s="26">
        <f>(($AC$1-Q124)/$AC$1)*R124</f>
        <v>70</v>
      </c>
      <c r="W124" s="26">
        <f>(($AC$1-S124)/$AC$1)*T124</f>
        <v>30</v>
      </c>
      <c r="X124" s="26">
        <f t="shared" si="34"/>
        <v>50</v>
      </c>
      <c r="Y124" s="26">
        <f t="shared" si="35"/>
        <v>20</v>
      </c>
    </row>
    <row r="125" spans="1:25" ht="12">
      <c r="A125" s="41">
        <f t="shared" si="36"/>
        <v>24</v>
      </c>
      <c r="B125">
        <v>65</v>
      </c>
      <c r="C125">
        <v>41</v>
      </c>
      <c r="D125" s="26">
        <f t="shared" si="32"/>
        <v>53</v>
      </c>
      <c r="E125" s="26">
        <f t="shared" si="33"/>
        <v>12</v>
      </c>
      <c r="P125" s="41">
        <f t="shared" si="37"/>
        <v>24</v>
      </c>
      <c r="Q125" s="43">
        <v>58</v>
      </c>
      <c r="R125" s="18">
        <v>70</v>
      </c>
      <c r="S125" s="43">
        <v>58</v>
      </c>
      <c r="T125" s="18">
        <v>30</v>
      </c>
      <c r="U125" s="43"/>
      <c r="V125" s="26">
        <f>(($AC$3-(Q125-($AC$2-$AC$3)))/$AC$3)*R125</f>
        <v>70</v>
      </c>
      <c r="W125" s="26">
        <f>(($AC$3-(S125-($AC$2-$AC$3)))/$AC$3)*T125</f>
        <v>30</v>
      </c>
      <c r="X125" s="26">
        <f t="shared" si="34"/>
        <v>50</v>
      </c>
      <c r="Y125" s="26">
        <f t="shared" si="35"/>
        <v>20</v>
      </c>
    </row>
    <row r="126" spans="1:25" ht="12">
      <c r="A126" s="1">
        <f t="shared" si="36"/>
        <v>25</v>
      </c>
      <c r="B126">
        <v>54</v>
      </c>
      <c r="C126">
        <v>29</v>
      </c>
      <c r="D126" s="26">
        <f t="shared" si="32"/>
        <v>41.5</v>
      </c>
      <c r="E126" s="26">
        <f t="shared" si="33"/>
        <v>12.5</v>
      </c>
      <c r="P126" s="1">
        <f t="shared" si="37"/>
        <v>25</v>
      </c>
      <c r="Q126" s="43">
        <v>0</v>
      </c>
      <c r="R126" s="18">
        <v>70</v>
      </c>
      <c r="S126" s="43">
        <v>0</v>
      </c>
      <c r="T126" s="18">
        <v>30</v>
      </c>
      <c r="U126" s="43"/>
      <c r="V126" s="26">
        <f>(($AC$1-Q126)/$AC$1)*R126</f>
        <v>70</v>
      </c>
      <c r="W126" s="26">
        <f>(($AC$1-S126)/$AC$1)*T126</f>
        <v>30</v>
      </c>
      <c r="X126" s="26">
        <f t="shared" si="34"/>
        <v>50</v>
      </c>
      <c r="Y126" s="26">
        <f t="shared" si="35"/>
        <v>20</v>
      </c>
    </row>
    <row r="127" spans="1:25" ht="12">
      <c r="A127" s="41">
        <f t="shared" si="36"/>
        <v>26</v>
      </c>
      <c r="B127">
        <v>75</v>
      </c>
      <c r="C127">
        <v>45</v>
      </c>
      <c r="D127" s="26">
        <f t="shared" si="32"/>
        <v>60</v>
      </c>
      <c r="E127" s="26">
        <f t="shared" si="33"/>
        <v>15</v>
      </c>
      <c r="P127" s="41">
        <f t="shared" si="37"/>
        <v>26</v>
      </c>
      <c r="Q127" s="43">
        <v>58</v>
      </c>
      <c r="R127" s="18">
        <v>70</v>
      </c>
      <c r="S127" s="43">
        <v>58</v>
      </c>
      <c r="T127" s="18">
        <v>30</v>
      </c>
      <c r="U127" s="43"/>
      <c r="V127" s="26">
        <f>(($AC$3-(Q127-($AC$2-$AC$3)))/$AC$3)*R127</f>
        <v>70</v>
      </c>
      <c r="W127" s="26">
        <f>(($AC$3-(S127-($AC$2-$AC$3)))/$AC$3)*T127</f>
        <v>30</v>
      </c>
      <c r="X127" s="26">
        <f t="shared" si="34"/>
        <v>50</v>
      </c>
      <c r="Y127" s="26">
        <f t="shared" si="35"/>
        <v>20</v>
      </c>
    </row>
    <row r="128" spans="1:25" ht="12">
      <c r="A128" s="1">
        <f t="shared" si="36"/>
        <v>27</v>
      </c>
      <c r="B128">
        <v>57</v>
      </c>
      <c r="C128">
        <v>30</v>
      </c>
      <c r="D128" s="26">
        <f t="shared" si="32"/>
        <v>43.5</v>
      </c>
      <c r="E128" s="26">
        <f t="shared" si="33"/>
        <v>13.5</v>
      </c>
      <c r="P128" s="1">
        <f t="shared" si="37"/>
        <v>27</v>
      </c>
      <c r="Q128" s="43">
        <v>0</v>
      </c>
      <c r="R128" s="18">
        <v>70</v>
      </c>
      <c r="S128" s="43">
        <v>0</v>
      </c>
      <c r="T128" s="18">
        <v>30</v>
      </c>
      <c r="U128" s="43"/>
      <c r="V128" s="26">
        <f>(($AC$1-Q128)/$AC$1)*R128</f>
        <v>70</v>
      </c>
      <c r="W128" s="26">
        <f>(($AC$1-S128)/$AC$1)*T128</f>
        <v>30</v>
      </c>
      <c r="X128" s="26">
        <f t="shared" si="34"/>
        <v>50</v>
      </c>
      <c r="Y128" s="26">
        <f t="shared" si="35"/>
        <v>20</v>
      </c>
    </row>
    <row r="129" spans="1:25" ht="12">
      <c r="A129" s="1">
        <f t="shared" si="36"/>
        <v>28</v>
      </c>
      <c r="B129">
        <v>54</v>
      </c>
      <c r="C129">
        <v>22</v>
      </c>
      <c r="D129" s="26">
        <f t="shared" si="32"/>
        <v>38</v>
      </c>
      <c r="E129" s="26">
        <f t="shared" si="33"/>
        <v>16</v>
      </c>
      <c r="P129" s="1">
        <f t="shared" si="37"/>
        <v>28</v>
      </c>
      <c r="Q129" s="43">
        <v>0</v>
      </c>
      <c r="R129" s="18">
        <v>70</v>
      </c>
      <c r="S129" s="43">
        <v>0</v>
      </c>
      <c r="T129" s="18">
        <v>30</v>
      </c>
      <c r="U129" s="43"/>
      <c r="V129" s="26">
        <f>(($AC$1-Q129)/$AC$1)*R129</f>
        <v>70</v>
      </c>
      <c r="W129" s="26">
        <f>(($AC$1-S129)/$AC$1)*T129</f>
        <v>30</v>
      </c>
      <c r="X129" s="26">
        <f t="shared" si="34"/>
        <v>50</v>
      </c>
      <c r="Y129" s="26">
        <f t="shared" si="35"/>
        <v>20</v>
      </c>
    </row>
    <row r="130" spans="1:25" ht="12">
      <c r="A130" s="41">
        <f t="shared" si="36"/>
        <v>29</v>
      </c>
      <c r="B130">
        <v>66</v>
      </c>
      <c r="C130">
        <v>24</v>
      </c>
      <c r="D130" s="26">
        <f t="shared" si="32"/>
        <v>45</v>
      </c>
      <c r="E130" s="26">
        <f t="shared" si="33"/>
        <v>21</v>
      </c>
      <c r="P130" s="41">
        <f t="shared" si="37"/>
        <v>29</v>
      </c>
      <c r="Q130" s="43">
        <v>58</v>
      </c>
      <c r="R130" s="18">
        <v>70</v>
      </c>
      <c r="S130" s="43">
        <v>58</v>
      </c>
      <c r="T130" s="18">
        <v>30</v>
      </c>
      <c r="U130" s="43"/>
      <c r="V130" s="26">
        <f>(($AC$3-(Q130-($AC$2-$AC$3)))/$AC$3)*R130</f>
        <v>70</v>
      </c>
      <c r="W130" s="26">
        <f>(($AC$3-(S130-($AC$2-$AC$3)))/$AC$3)*T130</f>
        <v>30</v>
      </c>
      <c r="X130" s="26">
        <f t="shared" si="34"/>
        <v>50</v>
      </c>
      <c r="Y130" s="26">
        <f t="shared" si="35"/>
        <v>20</v>
      </c>
    </row>
    <row r="131" spans="1:25" ht="12">
      <c r="A131" s="1">
        <f t="shared" si="36"/>
        <v>30</v>
      </c>
      <c r="B131">
        <v>66</v>
      </c>
      <c r="C131">
        <v>25</v>
      </c>
      <c r="D131" s="26">
        <f t="shared" si="32"/>
        <v>45.5</v>
      </c>
      <c r="E131" s="26">
        <f t="shared" si="33"/>
        <v>20.5</v>
      </c>
      <c r="P131" s="1">
        <f t="shared" si="37"/>
        <v>30</v>
      </c>
      <c r="Q131" s="43">
        <v>0</v>
      </c>
      <c r="R131" s="18">
        <v>70</v>
      </c>
      <c r="S131" s="43">
        <v>0</v>
      </c>
      <c r="T131" s="18">
        <v>30</v>
      </c>
      <c r="U131" s="43"/>
      <c r="V131" s="26">
        <f>(($AC$1-Q131)/$AC$1)*R131</f>
        <v>70</v>
      </c>
      <c r="W131" s="26">
        <f>(($AC$1-S131)/$AC$1)*T131</f>
        <v>30</v>
      </c>
      <c r="X131" s="26">
        <f t="shared" si="34"/>
        <v>50</v>
      </c>
      <c r="Y131" s="26">
        <f t="shared" si="35"/>
        <v>20</v>
      </c>
    </row>
    <row r="132" spans="1:25" ht="12">
      <c r="A132" s="41">
        <f t="shared" si="36"/>
        <v>31</v>
      </c>
      <c r="B132">
        <v>70</v>
      </c>
      <c r="C132">
        <v>34</v>
      </c>
      <c r="D132" s="26">
        <f t="shared" si="32"/>
        <v>52</v>
      </c>
      <c r="E132" s="26">
        <f t="shared" si="33"/>
        <v>18</v>
      </c>
      <c r="P132" s="41">
        <f t="shared" si="37"/>
        <v>31</v>
      </c>
      <c r="Q132" s="43">
        <v>58</v>
      </c>
      <c r="R132" s="18">
        <v>70</v>
      </c>
      <c r="S132" s="43">
        <v>58</v>
      </c>
      <c r="T132" s="18">
        <v>30</v>
      </c>
      <c r="U132" s="43"/>
      <c r="V132" s="26">
        <f>(($AC$3-(Q132-($AC$2-$AC$3)))/$AC$3)*R132</f>
        <v>70</v>
      </c>
      <c r="W132" s="26">
        <f>(($AC$3-(S132-($AC$2-$AC$3)))/$AC$3)*T132</f>
        <v>30</v>
      </c>
      <c r="X132" s="26">
        <f t="shared" si="34"/>
        <v>50</v>
      </c>
      <c r="Y132" s="26">
        <f t="shared" si="35"/>
        <v>20</v>
      </c>
    </row>
    <row r="133" spans="1:25" ht="12">
      <c r="A133" s="1">
        <f t="shared" si="36"/>
        <v>32</v>
      </c>
      <c r="B133">
        <v>50</v>
      </c>
      <c r="C133">
        <v>29</v>
      </c>
      <c r="D133" s="26">
        <f t="shared" si="32"/>
        <v>39.5</v>
      </c>
      <c r="E133" s="26">
        <f t="shared" si="33"/>
        <v>10.5</v>
      </c>
      <c r="P133" s="1">
        <f t="shared" si="37"/>
        <v>32</v>
      </c>
      <c r="Q133" s="43">
        <v>0</v>
      </c>
      <c r="R133" s="18">
        <v>70</v>
      </c>
      <c r="S133" s="43">
        <v>0</v>
      </c>
      <c r="T133" s="18">
        <v>30</v>
      </c>
      <c r="U133" s="43"/>
      <c r="V133" s="26">
        <f>(($AC$1-Q133)/$AC$1)*R133</f>
        <v>70</v>
      </c>
      <c r="W133" s="26">
        <f>(($AC$1-S133)/$AC$1)*T133</f>
        <v>30</v>
      </c>
      <c r="X133" s="26">
        <f t="shared" si="34"/>
        <v>50</v>
      </c>
      <c r="Y133" s="26">
        <f t="shared" si="35"/>
        <v>20</v>
      </c>
    </row>
    <row r="134" spans="1:25" ht="12">
      <c r="A134" s="1">
        <f t="shared" si="36"/>
        <v>33</v>
      </c>
      <c r="B134">
        <v>52</v>
      </c>
      <c r="C134">
        <v>33</v>
      </c>
      <c r="D134" s="26">
        <f t="shared" si="32"/>
        <v>42.5</v>
      </c>
      <c r="E134" s="26">
        <f t="shared" si="33"/>
        <v>9.5</v>
      </c>
      <c r="P134" s="1">
        <f t="shared" si="37"/>
        <v>33</v>
      </c>
      <c r="Q134" s="43">
        <v>0</v>
      </c>
      <c r="R134" s="18">
        <v>70</v>
      </c>
      <c r="S134" s="43">
        <v>0</v>
      </c>
      <c r="T134" s="18">
        <v>30</v>
      </c>
      <c r="U134" s="43"/>
      <c r="V134" s="26">
        <f>(($AC$1-Q134)/$AC$1)*R134</f>
        <v>70</v>
      </c>
      <c r="W134" s="26">
        <f>(($AC$1-S134)/$AC$1)*T134</f>
        <v>30</v>
      </c>
      <c r="X134" s="26">
        <f t="shared" si="34"/>
        <v>50</v>
      </c>
      <c r="Y134" s="26">
        <f t="shared" si="35"/>
        <v>20</v>
      </c>
    </row>
    <row r="135" spans="1:25" ht="12">
      <c r="A135" s="41">
        <f t="shared" si="36"/>
        <v>34</v>
      </c>
      <c r="B135">
        <v>61</v>
      </c>
      <c r="C135">
        <v>35</v>
      </c>
      <c r="D135" s="26">
        <f t="shared" si="32"/>
        <v>48</v>
      </c>
      <c r="E135" s="26">
        <f t="shared" si="33"/>
        <v>13</v>
      </c>
      <c r="P135" s="41">
        <f t="shared" si="37"/>
        <v>34</v>
      </c>
      <c r="Q135" s="43">
        <v>58</v>
      </c>
      <c r="R135" s="18">
        <v>70</v>
      </c>
      <c r="S135" s="43">
        <v>58</v>
      </c>
      <c r="T135" s="18">
        <v>30</v>
      </c>
      <c r="U135" s="43"/>
      <c r="V135" s="26">
        <f>(($AC$3-(Q135-($AC$2-$AC$3)))/$AC$3)*R135</f>
        <v>70</v>
      </c>
      <c r="W135" s="26">
        <f>(($AC$3-(S135-($AC$2-$AC$3)))/$AC$3)*T135</f>
        <v>30</v>
      </c>
      <c r="X135" s="26">
        <f t="shared" si="34"/>
        <v>50</v>
      </c>
      <c r="Y135" s="26">
        <f t="shared" si="35"/>
        <v>20</v>
      </c>
    </row>
    <row r="136" spans="1:25" ht="12">
      <c r="A136" s="1">
        <f t="shared" si="36"/>
        <v>35</v>
      </c>
      <c r="B136">
        <v>57</v>
      </c>
      <c r="C136">
        <v>37</v>
      </c>
      <c r="D136" s="26">
        <f t="shared" si="32"/>
        <v>47</v>
      </c>
      <c r="E136" s="26">
        <f t="shared" si="33"/>
        <v>10</v>
      </c>
      <c r="P136" s="1">
        <f t="shared" si="37"/>
        <v>35</v>
      </c>
      <c r="Q136" s="43">
        <v>0</v>
      </c>
      <c r="R136" s="18">
        <v>70</v>
      </c>
      <c r="S136" s="43">
        <v>0</v>
      </c>
      <c r="T136" s="18">
        <v>30</v>
      </c>
      <c r="U136" s="43"/>
      <c r="V136" s="26">
        <f>(($AC$1-Q136)/$AC$1)*R136</f>
        <v>70</v>
      </c>
      <c r="W136" s="26">
        <f>(($AC$1-S136)/$AC$1)*T136</f>
        <v>30</v>
      </c>
      <c r="X136" s="26">
        <f t="shared" si="34"/>
        <v>50</v>
      </c>
      <c r="Y136" s="26">
        <f t="shared" si="35"/>
        <v>20</v>
      </c>
    </row>
    <row r="137" spans="1:25" ht="12">
      <c r="A137" s="41">
        <f t="shared" si="36"/>
        <v>36</v>
      </c>
      <c r="B137">
        <v>65</v>
      </c>
      <c r="C137">
        <v>35</v>
      </c>
      <c r="D137" s="26">
        <f t="shared" si="32"/>
        <v>50</v>
      </c>
      <c r="E137" s="26">
        <f t="shared" si="33"/>
        <v>15</v>
      </c>
      <c r="P137" s="41">
        <f t="shared" si="37"/>
        <v>36</v>
      </c>
      <c r="Q137" s="43">
        <v>58</v>
      </c>
      <c r="R137" s="18">
        <v>70</v>
      </c>
      <c r="S137" s="43">
        <v>58</v>
      </c>
      <c r="T137" s="18">
        <v>30</v>
      </c>
      <c r="U137" s="43"/>
      <c r="V137" s="26">
        <f>(($AC$3-(Q137-($AC$2-$AC$3)))/$AC$3)*R137</f>
        <v>70</v>
      </c>
      <c r="W137" s="26">
        <f>(($AC$3-(S137-($AC$2-$AC$3)))/$AC$3)*T137</f>
        <v>30</v>
      </c>
      <c r="X137" s="26">
        <f t="shared" si="34"/>
        <v>50</v>
      </c>
      <c r="Y137" s="26">
        <f t="shared" si="35"/>
        <v>20</v>
      </c>
    </row>
    <row r="138" spans="1:25" ht="12">
      <c r="A138" s="1">
        <f t="shared" si="36"/>
        <v>37</v>
      </c>
      <c r="B138">
        <v>57</v>
      </c>
      <c r="C138">
        <v>39</v>
      </c>
      <c r="D138" s="26">
        <f t="shared" si="32"/>
        <v>48</v>
      </c>
      <c r="E138" s="26">
        <f t="shared" si="33"/>
        <v>9</v>
      </c>
      <c r="P138" s="1">
        <f t="shared" si="37"/>
        <v>37</v>
      </c>
      <c r="Q138" s="43">
        <v>0</v>
      </c>
      <c r="R138" s="18">
        <v>70</v>
      </c>
      <c r="S138" s="43">
        <v>0</v>
      </c>
      <c r="T138" s="18">
        <v>30</v>
      </c>
      <c r="U138" s="43"/>
      <c r="V138" s="26">
        <f>(($AC$1-Q138)/$AC$1)*R138</f>
        <v>70</v>
      </c>
      <c r="W138" s="26">
        <f>(($AC$1-S138)/$AC$1)*T138</f>
        <v>30</v>
      </c>
      <c r="X138" s="26">
        <f t="shared" si="34"/>
        <v>50</v>
      </c>
      <c r="Y138" s="26">
        <f t="shared" si="35"/>
        <v>20</v>
      </c>
    </row>
    <row r="139" spans="1:25" ht="12">
      <c r="A139" s="41">
        <f t="shared" si="36"/>
        <v>38</v>
      </c>
      <c r="B139">
        <v>67</v>
      </c>
      <c r="C139">
        <v>33</v>
      </c>
      <c r="D139" s="26">
        <f t="shared" si="32"/>
        <v>50</v>
      </c>
      <c r="E139" s="26">
        <f t="shared" si="33"/>
        <v>17</v>
      </c>
      <c r="P139" s="41">
        <f t="shared" si="37"/>
        <v>38</v>
      </c>
      <c r="Q139" s="43">
        <v>58</v>
      </c>
      <c r="R139" s="18">
        <v>70</v>
      </c>
      <c r="S139" s="43">
        <v>58</v>
      </c>
      <c r="T139" s="18">
        <v>30</v>
      </c>
      <c r="U139" s="43"/>
      <c r="V139" s="26">
        <f>(($AC$3-(Q139-($AC$2-$AC$3)))/$AC$3)*R139</f>
        <v>70</v>
      </c>
      <c r="W139" s="26">
        <f>(($AC$3-(S139-($AC$2-$AC$3)))/$AC$3)*T139</f>
        <v>30</v>
      </c>
      <c r="X139" s="26">
        <f t="shared" si="34"/>
        <v>50</v>
      </c>
      <c r="Y139" s="26">
        <f t="shared" si="35"/>
        <v>20</v>
      </c>
    </row>
    <row r="140" spans="1:25" ht="12">
      <c r="A140" s="1">
        <f t="shared" si="36"/>
        <v>39</v>
      </c>
      <c r="B140">
        <v>55</v>
      </c>
      <c r="C140">
        <v>31</v>
      </c>
      <c r="D140" s="26">
        <f t="shared" si="32"/>
        <v>43</v>
      </c>
      <c r="E140" s="26">
        <f t="shared" si="33"/>
        <v>12</v>
      </c>
      <c r="P140" s="1">
        <f t="shared" si="37"/>
        <v>39</v>
      </c>
      <c r="Q140" s="43">
        <v>0</v>
      </c>
      <c r="R140" s="18">
        <v>70</v>
      </c>
      <c r="S140" s="43">
        <v>0</v>
      </c>
      <c r="T140" s="18">
        <v>30</v>
      </c>
      <c r="U140" s="43"/>
      <c r="V140" s="26">
        <f>(($AC$1-Q140)/$AC$1)*R140</f>
        <v>70</v>
      </c>
      <c r="W140" s="26">
        <f>(($AC$1-S140)/$AC$1)*T140</f>
        <v>30</v>
      </c>
      <c r="X140" s="26">
        <f t="shared" si="34"/>
        <v>50</v>
      </c>
      <c r="Y140" s="26">
        <f t="shared" si="35"/>
        <v>20</v>
      </c>
    </row>
    <row r="141" spans="1:25" ht="12">
      <c r="A141" s="1">
        <f t="shared" si="36"/>
        <v>40</v>
      </c>
      <c r="B141">
        <v>53</v>
      </c>
      <c r="C141">
        <v>32</v>
      </c>
      <c r="D141" s="26">
        <f t="shared" si="32"/>
        <v>42.5</v>
      </c>
      <c r="E141" s="26">
        <f t="shared" si="33"/>
        <v>10.5</v>
      </c>
      <c r="P141" s="1">
        <f t="shared" si="37"/>
        <v>40</v>
      </c>
      <c r="Q141" s="43">
        <v>0</v>
      </c>
      <c r="R141" s="18">
        <v>70</v>
      </c>
      <c r="S141" s="43">
        <v>0</v>
      </c>
      <c r="T141" s="18">
        <v>30</v>
      </c>
      <c r="U141" s="43"/>
      <c r="V141" s="26">
        <f>(($AC$1-Q141)/$AC$1)*R141</f>
        <v>70</v>
      </c>
      <c r="W141" s="26">
        <f>(($AC$1-S141)/$AC$1)*T141</f>
        <v>30</v>
      </c>
      <c r="X141" s="26">
        <f t="shared" si="34"/>
        <v>50</v>
      </c>
      <c r="Y141" s="26">
        <f t="shared" si="35"/>
        <v>20</v>
      </c>
    </row>
    <row r="142" spans="1:25" ht="12">
      <c r="A142" s="41">
        <f t="shared" si="36"/>
        <v>41</v>
      </c>
      <c r="B142">
        <v>67</v>
      </c>
      <c r="C142">
        <v>37</v>
      </c>
      <c r="D142" s="26">
        <f t="shared" si="32"/>
        <v>52</v>
      </c>
      <c r="E142" s="26">
        <f t="shared" si="33"/>
        <v>15</v>
      </c>
      <c r="P142" s="41">
        <f t="shared" si="37"/>
        <v>41</v>
      </c>
      <c r="Q142" s="43">
        <v>58</v>
      </c>
      <c r="R142" s="18">
        <v>70</v>
      </c>
      <c r="S142" s="43">
        <v>58</v>
      </c>
      <c r="T142" s="18">
        <v>30</v>
      </c>
      <c r="U142" s="43"/>
      <c r="V142" s="26">
        <f>(($AC$3-(Q142-($AC$2-$AC$3)))/$AC$3)*R142</f>
        <v>70</v>
      </c>
      <c r="W142" s="26">
        <f>(($AC$3-(S142-($AC$2-$AC$3)))/$AC$3)*T142</f>
        <v>30</v>
      </c>
      <c r="X142" s="26">
        <f t="shared" si="34"/>
        <v>50</v>
      </c>
      <c r="Y142" s="26">
        <f t="shared" si="35"/>
        <v>20</v>
      </c>
    </row>
    <row r="143" spans="1:25" ht="12">
      <c r="A143" s="1">
        <f t="shared" si="36"/>
        <v>42</v>
      </c>
      <c r="B143">
        <v>56</v>
      </c>
      <c r="C143">
        <v>31</v>
      </c>
      <c r="D143" s="26">
        <f t="shared" si="32"/>
        <v>43.5</v>
      </c>
      <c r="E143" s="26">
        <f t="shared" si="33"/>
        <v>12.5</v>
      </c>
      <c r="P143" s="1">
        <f t="shared" si="37"/>
        <v>42</v>
      </c>
      <c r="Q143" s="43">
        <v>0</v>
      </c>
      <c r="R143" s="18">
        <v>70</v>
      </c>
      <c r="S143" s="43">
        <v>0</v>
      </c>
      <c r="T143" s="18">
        <v>30</v>
      </c>
      <c r="U143" s="43"/>
      <c r="V143" s="26">
        <f>(($AC$1-Q143)/$AC$1)*R143</f>
        <v>70</v>
      </c>
      <c r="W143" s="26">
        <f>(($AC$1-S143)/$AC$1)*T143</f>
        <v>30</v>
      </c>
      <c r="X143" s="26">
        <f t="shared" si="34"/>
        <v>50</v>
      </c>
      <c r="Y143" s="26">
        <f t="shared" si="35"/>
        <v>20</v>
      </c>
    </row>
    <row r="144" spans="1:25" ht="12">
      <c r="A144" s="41">
        <f t="shared" si="36"/>
        <v>43</v>
      </c>
      <c r="B144">
        <v>69</v>
      </c>
      <c r="C144">
        <v>39</v>
      </c>
      <c r="D144" s="26">
        <f t="shared" si="32"/>
        <v>54</v>
      </c>
      <c r="E144" s="26">
        <f t="shared" si="33"/>
        <v>15</v>
      </c>
      <c r="P144" s="41">
        <f t="shared" si="37"/>
        <v>43</v>
      </c>
      <c r="Q144" s="43">
        <v>58</v>
      </c>
      <c r="R144" s="18">
        <v>70</v>
      </c>
      <c r="S144" s="43">
        <v>58</v>
      </c>
      <c r="T144" s="18">
        <v>30</v>
      </c>
      <c r="U144" s="43"/>
      <c r="V144" s="26">
        <f>(($AC$3-(Q144-($AC$2-$AC$3)))/$AC$3)*R144</f>
        <v>70</v>
      </c>
      <c r="W144" s="26">
        <f>(($AC$3-(S144-($AC$2-$AC$3)))/$AC$3)*T144</f>
        <v>30</v>
      </c>
      <c r="X144" s="26">
        <f t="shared" si="34"/>
        <v>50</v>
      </c>
      <c r="Y144" s="26">
        <f t="shared" si="35"/>
        <v>20</v>
      </c>
    </row>
    <row r="145" spans="1:25" ht="12">
      <c r="A145" s="1">
        <f t="shared" si="36"/>
        <v>44</v>
      </c>
      <c r="B145">
        <v>59</v>
      </c>
      <c r="C145">
        <v>31</v>
      </c>
      <c r="D145" s="26">
        <f t="shared" si="32"/>
        <v>45</v>
      </c>
      <c r="E145" s="26">
        <f t="shared" si="33"/>
        <v>14</v>
      </c>
      <c r="P145" s="1">
        <f t="shared" si="37"/>
        <v>44</v>
      </c>
      <c r="Q145" s="43">
        <v>0</v>
      </c>
      <c r="R145" s="18">
        <v>70</v>
      </c>
      <c r="S145" s="43">
        <v>0</v>
      </c>
      <c r="T145" s="18">
        <v>30</v>
      </c>
      <c r="U145" s="43"/>
      <c r="V145" s="26">
        <f>(($AC$1-Q145)/$AC$1)*R145</f>
        <v>70</v>
      </c>
      <c r="W145" s="26">
        <f>(($AC$1-S145)/$AC$1)*T145</f>
        <v>30</v>
      </c>
      <c r="X145" s="26">
        <f t="shared" si="34"/>
        <v>50</v>
      </c>
      <c r="Y145" s="26">
        <f t="shared" si="35"/>
        <v>20</v>
      </c>
    </row>
    <row r="146" spans="1:25" ht="12">
      <c r="A146" s="1">
        <f t="shared" si="36"/>
        <v>45</v>
      </c>
      <c r="B146">
        <v>57</v>
      </c>
      <c r="C146">
        <v>29</v>
      </c>
      <c r="D146" s="26">
        <f t="shared" si="32"/>
        <v>43</v>
      </c>
      <c r="E146" s="26">
        <f t="shared" si="33"/>
        <v>14</v>
      </c>
      <c r="P146" s="1">
        <f t="shared" si="37"/>
        <v>45</v>
      </c>
      <c r="Q146" s="43">
        <v>0</v>
      </c>
      <c r="R146" s="18">
        <v>70</v>
      </c>
      <c r="S146" s="43">
        <v>0</v>
      </c>
      <c r="T146" s="18">
        <v>30</v>
      </c>
      <c r="U146" s="43"/>
      <c r="V146" s="26">
        <f>(($AC$1-Q146)/$AC$1)*R146</f>
        <v>70</v>
      </c>
      <c r="W146" s="26">
        <f>(($AC$1-S146)/$AC$1)*T146</f>
        <v>30</v>
      </c>
      <c r="X146" s="26">
        <f t="shared" si="34"/>
        <v>50</v>
      </c>
      <c r="Y146" s="26">
        <f t="shared" si="35"/>
        <v>20</v>
      </c>
    </row>
    <row r="147" spans="1:25" ht="12">
      <c r="A147" s="41">
        <f t="shared" si="36"/>
        <v>46</v>
      </c>
      <c r="B147">
        <v>67</v>
      </c>
      <c r="C147">
        <v>35</v>
      </c>
      <c r="D147" s="26">
        <f t="shared" si="32"/>
        <v>51</v>
      </c>
      <c r="E147" s="26">
        <f t="shared" si="33"/>
        <v>16</v>
      </c>
      <c r="P147" s="41">
        <f t="shared" si="37"/>
        <v>46</v>
      </c>
      <c r="Q147" s="43">
        <v>58</v>
      </c>
      <c r="R147" s="18">
        <v>70</v>
      </c>
      <c r="S147" s="43">
        <v>58</v>
      </c>
      <c r="T147" s="18">
        <v>30</v>
      </c>
      <c r="U147" s="43"/>
      <c r="V147" s="26">
        <f>(($AC$3-(Q147-($AC$2-$AC$3)))/$AC$3)*R147</f>
        <v>70</v>
      </c>
      <c r="W147" s="26">
        <f>(($AC$3-(S147-($AC$2-$AC$3)))/$AC$3)*T147</f>
        <v>30</v>
      </c>
      <c r="X147" s="26">
        <f t="shared" si="34"/>
        <v>50</v>
      </c>
      <c r="Y147" s="26">
        <f t="shared" si="35"/>
        <v>20</v>
      </c>
    </row>
    <row r="148" spans="1:25" ht="12">
      <c r="A148" s="1">
        <f t="shared" si="36"/>
        <v>47</v>
      </c>
      <c r="B148">
        <v>60</v>
      </c>
      <c r="C148">
        <v>24</v>
      </c>
      <c r="D148" s="26">
        <f t="shared" si="32"/>
        <v>42</v>
      </c>
      <c r="E148" s="26">
        <f t="shared" si="33"/>
        <v>18</v>
      </c>
      <c r="P148" s="1">
        <f t="shared" si="37"/>
        <v>47</v>
      </c>
      <c r="Q148" s="43">
        <v>0</v>
      </c>
      <c r="R148" s="18">
        <v>70</v>
      </c>
      <c r="S148" s="43">
        <v>0</v>
      </c>
      <c r="T148" s="18">
        <v>30</v>
      </c>
      <c r="U148" s="43"/>
      <c r="V148" s="26">
        <f>(($AC$1-Q148)/$AC$1)*R148</f>
        <v>70</v>
      </c>
      <c r="W148" s="26">
        <f>(($AC$1-S148)/$AC$1)*T148</f>
        <v>30</v>
      </c>
      <c r="X148" s="26">
        <f t="shared" si="34"/>
        <v>50</v>
      </c>
      <c r="Y148" s="26">
        <f t="shared" si="35"/>
        <v>20</v>
      </c>
    </row>
    <row r="149" spans="1:25" ht="12">
      <c r="A149" s="41">
        <f t="shared" si="36"/>
        <v>48</v>
      </c>
      <c r="B149">
        <v>63</v>
      </c>
      <c r="C149">
        <v>34</v>
      </c>
      <c r="D149" s="26">
        <f t="shared" si="32"/>
        <v>48.5</v>
      </c>
      <c r="E149" s="26">
        <f t="shared" si="33"/>
        <v>14.5</v>
      </c>
      <c r="P149" s="41">
        <f t="shared" si="37"/>
        <v>48</v>
      </c>
      <c r="Q149" s="43">
        <v>58</v>
      </c>
      <c r="R149" s="18">
        <v>70</v>
      </c>
      <c r="S149" s="43">
        <v>58</v>
      </c>
      <c r="T149" s="18">
        <v>30</v>
      </c>
      <c r="U149" s="43"/>
      <c r="V149" s="26">
        <f>(($AC$3-(Q149-($AC$2-$AC$3)))/$AC$3)*R149</f>
        <v>70</v>
      </c>
      <c r="W149" s="26">
        <f>(($AC$3-(S149-($AC$2-$AC$3)))/$AC$3)*T149</f>
        <v>30</v>
      </c>
      <c r="X149" s="26">
        <f t="shared" si="34"/>
        <v>50</v>
      </c>
      <c r="Y149" s="26">
        <f t="shared" si="35"/>
        <v>20</v>
      </c>
    </row>
    <row r="150" spans="1:25" ht="12">
      <c r="A150" s="1">
        <f t="shared" si="36"/>
        <v>49</v>
      </c>
      <c r="B150">
        <v>50</v>
      </c>
      <c r="C150">
        <v>24</v>
      </c>
      <c r="D150" s="26">
        <f t="shared" si="32"/>
        <v>37</v>
      </c>
      <c r="E150" s="26">
        <f t="shared" si="33"/>
        <v>13</v>
      </c>
      <c r="P150" s="1">
        <f t="shared" si="37"/>
        <v>49</v>
      </c>
      <c r="Q150" s="43">
        <v>0</v>
      </c>
      <c r="R150" s="18">
        <v>70</v>
      </c>
      <c r="S150" s="43">
        <v>0</v>
      </c>
      <c r="T150" s="18">
        <v>30</v>
      </c>
      <c r="U150" s="43"/>
      <c r="V150" s="26">
        <f>(($AC$1-Q150)/$AC$1)*R150</f>
        <v>70</v>
      </c>
      <c r="W150" s="26">
        <f>(($AC$1-S150)/$AC$1)*T150</f>
        <v>30</v>
      </c>
      <c r="X150" s="26">
        <f t="shared" si="34"/>
        <v>50</v>
      </c>
      <c r="Y150" s="26">
        <f t="shared" si="35"/>
        <v>20</v>
      </c>
    </row>
    <row r="151" spans="1:25" ht="12">
      <c r="A151" s="41">
        <f t="shared" si="36"/>
        <v>50</v>
      </c>
      <c r="B151">
        <v>65</v>
      </c>
      <c r="C151">
        <v>38</v>
      </c>
      <c r="D151" s="26">
        <f t="shared" si="32"/>
        <v>51.5</v>
      </c>
      <c r="E151" s="26">
        <f t="shared" si="33"/>
        <v>13.5</v>
      </c>
      <c r="P151" s="41">
        <f t="shared" si="37"/>
        <v>50</v>
      </c>
      <c r="Q151" s="43">
        <v>58</v>
      </c>
      <c r="R151" s="18">
        <v>70</v>
      </c>
      <c r="S151" s="43">
        <v>58</v>
      </c>
      <c r="T151" s="18">
        <v>30</v>
      </c>
      <c r="U151" s="43"/>
      <c r="V151" s="26">
        <f>(($AC$3-(Q151-($AC$2-$AC$3)))/$AC$3)*R151</f>
        <v>70</v>
      </c>
      <c r="W151" s="26">
        <f>(($AC$3-(S151-($AC$2-$AC$3)))/$AC$3)*T151</f>
        <v>30</v>
      </c>
      <c r="X151" s="26">
        <f t="shared" si="34"/>
        <v>50</v>
      </c>
      <c r="Y151" s="26">
        <f t="shared" si="35"/>
        <v>20</v>
      </c>
    </row>
    <row r="152" spans="1:25" ht="12">
      <c r="A152" s="1">
        <f>A151+1</f>
        <v>51</v>
      </c>
      <c r="B152">
        <v>60</v>
      </c>
      <c r="C152">
        <v>28</v>
      </c>
      <c r="D152" s="26">
        <f t="shared" si="32"/>
        <v>44</v>
      </c>
      <c r="E152" s="26">
        <f t="shared" si="33"/>
        <v>16</v>
      </c>
      <c r="P152" s="1">
        <f>P151+1</f>
        <v>51</v>
      </c>
      <c r="Q152" s="43">
        <v>0</v>
      </c>
      <c r="R152" s="18">
        <v>70</v>
      </c>
      <c r="S152" s="43">
        <v>0</v>
      </c>
      <c r="T152" s="18">
        <v>30</v>
      </c>
      <c r="U152" s="43"/>
      <c r="V152" s="26">
        <f>(($AC$1-Q152)/$AC$1)*R152</f>
        <v>70</v>
      </c>
      <c r="W152" s="26">
        <f>(($AC$1-S152)/$AC$1)*T152</f>
        <v>30</v>
      </c>
      <c r="X152" s="26">
        <f t="shared" si="34"/>
        <v>50</v>
      </c>
      <c r="Y152" s="26">
        <f t="shared" si="35"/>
        <v>20</v>
      </c>
    </row>
    <row r="153" spans="1:25" ht="12">
      <c r="A153" s="1">
        <f t="shared" si="36"/>
        <v>52</v>
      </c>
      <c r="B153">
        <v>68</v>
      </c>
      <c r="C153">
        <v>30</v>
      </c>
      <c r="D153" s="26">
        <f t="shared" si="32"/>
        <v>49</v>
      </c>
      <c r="E153" s="26">
        <f t="shared" si="33"/>
        <v>19</v>
      </c>
      <c r="P153" s="1">
        <f t="shared" si="37"/>
        <v>52</v>
      </c>
      <c r="Q153" s="43">
        <v>0</v>
      </c>
      <c r="R153" s="18">
        <v>70</v>
      </c>
      <c r="S153" s="43">
        <v>0</v>
      </c>
      <c r="T153" s="18">
        <v>30</v>
      </c>
      <c r="U153" s="43"/>
      <c r="V153" s="26">
        <f>(($AC$1-Q153)/$AC$1)*R153</f>
        <v>70</v>
      </c>
      <c r="W153" s="26">
        <f>(($AC$1-S153)/$AC$1)*T153</f>
        <v>30</v>
      </c>
      <c r="X153" s="26">
        <f t="shared" si="34"/>
        <v>50</v>
      </c>
      <c r="Y153" s="26">
        <f t="shared" si="35"/>
        <v>20</v>
      </c>
    </row>
    <row r="154" spans="1:25" ht="12">
      <c r="A154" s="41">
        <f t="shared" si="36"/>
        <v>53</v>
      </c>
      <c r="B154">
        <v>60</v>
      </c>
      <c r="C154">
        <v>35</v>
      </c>
      <c r="D154" s="26">
        <f t="shared" si="32"/>
        <v>47.5</v>
      </c>
      <c r="E154" s="26">
        <f t="shared" si="33"/>
        <v>12.5</v>
      </c>
      <c r="P154" s="41">
        <f t="shared" si="37"/>
        <v>53</v>
      </c>
      <c r="Q154" s="43">
        <v>58</v>
      </c>
      <c r="R154" s="18">
        <v>70</v>
      </c>
      <c r="S154" s="43">
        <v>58</v>
      </c>
      <c r="T154" s="18">
        <v>30</v>
      </c>
      <c r="U154" s="43"/>
      <c r="V154" s="26">
        <f>(($AC$3-(Q154-($AC$2-$AC$3)))/$AC$3)*R154</f>
        <v>70</v>
      </c>
      <c r="W154" s="26">
        <f>(($AC$3-(S154-($AC$2-$AC$3)))/$AC$3)*T154</f>
        <v>30</v>
      </c>
      <c r="X154" s="26">
        <f t="shared" si="34"/>
        <v>50</v>
      </c>
      <c r="Y154" s="26">
        <f t="shared" si="35"/>
        <v>20</v>
      </c>
    </row>
    <row r="155" spans="1:25" ht="12">
      <c r="A155" s="1">
        <f t="shared" si="36"/>
        <v>54</v>
      </c>
      <c r="B155">
        <v>64</v>
      </c>
      <c r="C155">
        <v>25</v>
      </c>
      <c r="D155" s="26">
        <f t="shared" si="32"/>
        <v>44.5</v>
      </c>
      <c r="E155" s="26">
        <f t="shared" si="33"/>
        <v>19.5</v>
      </c>
      <c r="P155" s="1">
        <f t="shared" si="37"/>
        <v>54</v>
      </c>
      <c r="Q155" s="43">
        <v>0</v>
      </c>
      <c r="R155" s="18">
        <v>70</v>
      </c>
      <c r="S155" s="43">
        <v>0</v>
      </c>
      <c r="T155" s="18">
        <v>30</v>
      </c>
      <c r="U155" s="43"/>
      <c r="V155" s="26">
        <f>(($AC$1-Q155)/$AC$1)*R155</f>
        <v>70</v>
      </c>
      <c r="W155" s="26">
        <f>(($AC$1-S155)/$AC$1)*T155</f>
        <v>30</v>
      </c>
      <c r="X155" s="26">
        <f t="shared" si="34"/>
        <v>50</v>
      </c>
      <c r="Y155" s="26">
        <f t="shared" si="35"/>
        <v>20</v>
      </c>
    </row>
    <row r="156" spans="1:25" ht="12">
      <c r="A156" s="41">
        <f t="shared" si="36"/>
        <v>55</v>
      </c>
      <c r="B156">
        <v>71</v>
      </c>
      <c r="C156">
        <v>29</v>
      </c>
      <c r="D156" s="26">
        <f t="shared" si="32"/>
        <v>50</v>
      </c>
      <c r="E156" s="26">
        <f t="shared" si="33"/>
        <v>21</v>
      </c>
      <c r="P156" s="41">
        <f t="shared" si="37"/>
        <v>55</v>
      </c>
      <c r="Q156" s="43">
        <v>58</v>
      </c>
      <c r="R156" s="18">
        <v>70</v>
      </c>
      <c r="S156" s="43">
        <v>58</v>
      </c>
      <c r="T156" s="18">
        <v>30</v>
      </c>
      <c r="U156" s="43"/>
      <c r="V156" s="26">
        <f>(($AC$3-(Q156-($AC$2-$AC$3)))/$AC$3)*R156</f>
        <v>70</v>
      </c>
      <c r="W156" s="26">
        <f>(($AC$3-(S156-($AC$2-$AC$3)))/$AC$3)*T156</f>
        <v>30</v>
      </c>
      <c r="X156" s="26">
        <f t="shared" si="34"/>
        <v>50</v>
      </c>
      <c r="Y156" s="26">
        <f t="shared" si="35"/>
        <v>20</v>
      </c>
    </row>
    <row r="157" spans="1:25" ht="12">
      <c r="A157" s="1">
        <f t="shared" si="36"/>
        <v>56</v>
      </c>
      <c r="B157">
        <v>56</v>
      </c>
      <c r="C157">
        <v>23</v>
      </c>
      <c r="D157" s="26">
        <f t="shared" si="32"/>
        <v>39.5</v>
      </c>
      <c r="E157" s="26">
        <f t="shared" si="33"/>
        <v>16.5</v>
      </c>
      <c r="P157" s="1">
        <f t="shared" si="37"/>
        <v>56</v>
      </c>
      <c r="Q157" s="43">
        <v>0</v>
      </c>
      <c r="R157" s="18">
        <v>70</v>
      </c>
      <c r="S157" s="43">
        <v>0</v>
      </c>
      <c r="T157" s="18">
        <v>30</v>
      </c>
      <c r="U157" s="43"/>
      <c r="V157" s="26">
        <f>(($AC$1-Q157)/$AC$1)*R157</f>
        <v>70</v>
      </c>
      <c r="W157" s="26">
        <f>(($AC$1-S157)/$AC$1)*T157</f>
        <v>30</v>
      </c>
      <c r="X157" s="26">
        <f t="shared" si="34"/>
        <v>50</v>
      </c>
      <c r="Y157" s="26">
        <f t="shared" si="35"/>
        <v>20</v>
      </c>
    </row>
    <row r="158" spans="1:25" ht="12">
      <c r="A158" s="1">
        <f t="shared" si="36"/>
        <v>57</v>
      </c>
      <c r="B158">
        <v>66</v>
      </c>
      <c r="C158">
        <v>17</v>
      </c>
      <c r="D158" s="26">
        <f t="shared" si="32"/>
        <v>41.5</v>
      </c>
      <c r="E158" s="26">
        <f t="shared" si="33"/>
        <v>24.5</v>
      </c>
      <c r="P158" s="1">
        <f t="shared" si="37"/>
        <v>57</v>
      </c>
      <c r="Q158" s="43">
        <v>0</v>
      </c>
      <c r="R158" s="18">
        <v>70</v>
      </c>
      <c r="S158" s="43">
        <v>0</v>
      </c>
      <c r="T158" s="18">
        <v>30</v>
      </c>
      <c r="U158" s="43"/>
      <c r="V158" s="26">
        <f>(($AC$1-Q158)/$AC$1)*R158</f>
        <v>70</v>
      </c>
      <c r="W158" s="26">
        <f>(($AC$1-S158)/$AC$1)*T158</f>
        <v>30</v>
      </c>
      <c r="X158" s="26">
        <f t="shared" si="34"/>
        <v>50</v>
      </c>
      <c r="Y158" s="26">
        <f t="shared" si="35"/>
        <v>20</v>
      </c>
    </row>
    <row r="159" spans="1:25" ht="12">
      <c r="A159" s="41">
        <f t="shared" si="36"/>
        <v>58</v>
      </c>
      <c r="B159">
        <v>81</v>
      </c>
      <c r="C159">
        <v>27</v>
      </c>
      <c r="D159" s="26">
        <f t="shared" si="32"/>
        <v>54</v>
      </c>
      <c r="E159" s="26">
        <f t="shared" si="33"/>
        <v>27</v>
      </c>
      <c r="P159" s="41">
        <f t="shared" si="37"/>
        <v>58</v>
      </c>
      <c r="Q159" s="43">
        <v>58</v>
      </c>
      <c r="R159" s="18">
        <v>70</v>
      </c>
      <c r="S159" s="43">
        <v>58</v>
      </c>
      <c r="T159" s="18">
        <v>30</v>
      </c>
      <c r="U159" s="43"/>
      <c r="V159" s="26">
        <f>(($AC$3-(Q159-($AC$2-$AC$3)))/$AC$3)*R159</f>
        <v>70</v>
      </c>
      <c r="W159" s="26">
        <f>(($AC$3-(S159-($AC$2-$AC$3)))/$AC$3)*T159</f>
        <v>30</v>
      </c>
      <c r="X159" s="26">
        <f t="shared" si="34"/>
        <v>50</v>
      </c>
      <c r="Y159" s="26">
        <f t="shared" si="35"/>
        <v>20</v>
      </c>
    </row>
    <row r="160" spans="1:25" ht="12">
      <c r="A160" s="1">
        <f t="shared" si="36"/>
        <v>59</v>
      </c>
      <c r="B160">
        <v>65</v>
      </c>
      <c r="C160">
        <v>23</v>
      </c>
      <c r="D160" s="26">
        <f t="shared" si="32"/>
        <v>44</v>
      </c>
      <c r="E160" s="26">
        <f t="shared" si="33"/>
        <v>21</v>
      </c>
      <c r="P160" s="1">
        <f t="shared" si="37"/>
        <v>59</v>
      </c>
      <c r="Q160" s="43">
        <v>0</v>
      </c>
      <c r="R160" s="18">
        <v>70</v>
      </c>
      <c r="S160" s="43">
        <v>0</v>
      </c>
      <c r="T160" s="18">
        <v>30</v>
      </c>
      <c r="U160" s="43"/>
      <c r="V160" s="26">
        <f>(($AC$1-Q160)/$AC$1)*R160</f>
        <v>70</v>
      </c>
      <c r="W160" s="26">
        <f>(($AC$1-S160)/$AC$1)*T160</f>
        <v>30</v>
      </c>
      <c r="X160" s="26">
        <f t="shared" si="34"/>
        <v>50</v>
      </c>
      <c r="Y160" s="26">
        <f t="shared" si="35"/>
        <v>20</v>
      </c>
    </row>
    <row r="161" spans="1:25" ht="12">
      <c r="A161" s="41">
        <f t="shared" si="36"/>
        <v>60</v>
      </c>
      <c r="B161">
        <v>71</v>
      </c>
      <c r="C161">
        <v>35</v>
      </c>
      <c r="D161" s="26">
        <f t="shared" si="32"/>
        <v>53</v>
      </c>
      <c r="E161" s="26">
        <f t="shared" si="33"/>
        <v>18</v>
      </c>
      <c r="P161" s="41">
        <f t="shared" si="37"/>
        <v>60</v>
      </c>
      <c r="Q161" s="43">
        <v>58</v>
      </c>
      <c r="R161" s="18">
        <v>70</v>
      </c>
      <c r="S161" s="43">
        <v>58</v>
      </c>
      <c r="T161" s="18">
        <v>30</v>
      </c>
      <c r="U161" s="43"/>
      <c r="V161" s="26">
        <f>(($AC$3-(Q161-($AC$2-$AC$3)))/$AC$3)*R161</f>
        <v>70</v>
      </c>
      <c r="W161" s="26">
        <f>(($AC$3-(S161-($AC$2-$AC$3)))/$AC$3)*T161</f>
        <v>30</v>
      </c>
      <c r="X161" s="26">
        <f t="shared" si="34"/>
        <v>50</v>
      </c>
      <c r="Y161" s="26">
        <f t="shared" si="35"/>
        <v>20</v>
      </c>
    </row>
    <row r="162" spans="1:25" ht="12">
      <c r="A162" s="1">
        <f t="shared" si="36"/>
        <v>61</v>
      </c>
      <c r="B162">
        <v>62</v>
      </c>
      <c r="C162">
        <v>27</v>
      </c>
      <c r="D162" s="26">
        <f t="shared" si="32"/>
        <v>44.5</v>
      </c>
      <c r="E162" s="26">
        <f t="shared" si="33"/>
        <v>17.5</v>
      </c>
      <c r="P162" s="1">
        <f t="shared" si="37"/>
        <v>61</v>
      </c>
      <c r="Q162" s="43">
        <v>0</v>
      </c>
      <c r="R162" s="18">
        <v>70</v>
      </c>
      <c r="S162" s="43">
        <v>0</v>
      </c>
      <c r="T162" s="18">
        <v>30</v>
      </c>
      <c r="U162" s="43"/>
      <c r="V162" s="26">
        <f>(($AC$1-Q162)/$AC$1)*R162</f>
        <v>70</v>
      </c>
      <c r="W162" s="26">
        <f>(($AC$1-S162)/$AC$1)*T162</f>
        <v>30</v>
      </c>
      <c r="X162" s="26">
        <f t="shared" si="34"/>
        <v>50</v>
      </c>
      <c r="Y162" s="26">
        <f t="shared" si="35"/>
        <v>20</v>
      </c>
    </row>
    <row r="163" spans="1:25" ht="12">
      <c r="A163" s="41">
        <f t="shared" si="36"/>
        <v>62</v>
      </c>
      <c r="B163">
        <v>71</v>
      </c>
      <c r="C163">
        <v>31</v>
      </c>
      <c r="D163" s="26">
        <f t="shared" si="32"/>
        <v>51</v>
      </c>
      <c r="E163" s="26">
        <f t="shared" si="33"/>
        <v>20</v>
      </c>
      <c r="P163" s="41">
        <f t="shared" si="37"/>
        <v>62</v>
      </c>
      <c r="Q163" s="43">
        <v>58</v>
      </c>
      <c r="R163" s="18">
        <v>70</v>
      </c>
      <c r="S163" s="43">
        <v>58</v>
      </c>
      <c r="T163" s="18">
        <v>30</v>
      </c>
      <c r="U163" s="43"/>
      <c r="V163" s="26">
        <f>(($AC$3-(Q163-($AC$2-$AC$3)))/$AC$3)*R163</f>
        <v>70</v>
      </c>
      <c r="W163" s="26">
        <f>(($AC$3-(S163-($AC$2-$AC$3)))/$AC$3)*T163</f>
        <v>30</v>
      </c>
      <c r="X163" s="26">
        <f t="shared" si="34"/>
        <v>50</v>
      </c>
      <c r="Y163" s="26">
        <f t="shared" si="35"/>
        <v>20</v>
      </c>
    </row>
    <row r="164" spans="1:25" ht="12">
      <c r="A164" s="1">
        <f t="shared" si="36"/>
        <v>63</v>
      </c>
      <c r="B164">
        <v>63</v>
      </c>
      <c r="C164">
        <v>19</v>
      </c>
      <c r="D164" s="26">
        <f t="shared" si="32"/>
        <v>41</v>
      </c>
      <c r="E164" s="26">
        <f t="shared" si="33"/>
        <v>22</v>
      </c>
      <c r="P164" s="1">
        <f t="shared" si="37"/>
        <v>63</v>
      </c>
      <c r="Q164" s="43">
        <v>0</v>
      </c>
      <c r="R164" s="18">
        <v>70</v>
      </c>
      <c r="S164" s="43">
        <v>0</v>
      </c>
      <c r="T164" s="18">
        <v>30</v>
      </c>
      <c r="U164" s="43"/>
      <c r="V164" s="26">
        <f>(($AC$1-Q164)/$AC$1)*R164</f>
        <v>70</v>
      </c>
      <c r="W164" s="26">
        <f>(($AC$1-S164)/$AC$1)*T164</f>
        <v>30</v>
      </c>
      <c r="X164" s="26">
        <f t="shared" si="34"/>
        <v>50</v>
      </c>
      <c r="Y164" s="26">
        <f t="shared" si="35"/>
        <v>20</v>
      </c>
    </row>
    <row r="165" spans="1:25" ht="12">
      <c r="A165" s="1">
        <f t="shared" si="36"/>
        <v>64</v>
      </c>
      <c r="B165">
        <v>58</v>
      </c>
      <c r="C165">
        <v>23</v>
      </c>
      <c r="D165" s="26">
        <f t="shared" si="32"/>
        <v>40.5</v>
      </c>
      <c r="E165" s="26">
        <f t="shared" si="33"/>
        <v>17.5</v>
      </c>
      <c r="P165" s="1">
        <f t="shared" si="37"/>
        <v>64</v>
      </c>
      <c r="Q165" s="43">
        <v>0</v>
      </c>
      <c r="R165" s="18">
        <v>70</v>
      </c>
      <c r="S165" s="43">
        <v>0</v>
      </c>
      <c r="T165" s="18">
        <v>30</v>
      </c>
      <c r="U165" s="43"/>
      <c r="V165" s="26">
        <f>(($AC$1-Q165)/$AC$1)*R165</f>
        <v>70</v>
      </c>
      <c r="W165" s="26">
        <f>(($AC$1-S165)/$AC$1)*T165</f>
        <v>30</v>
      </c>
      <c r="X165" s="26">
        <f t="shared" si="34"/>
        <v>50</v>
      </c>
      <c r="Y165" s="26">
        <f t="shared" si="35"/>
        <v>20</v>
      </c>
    </row>
    <row r="166" spans="1:25" ht="12">
      <c r="A166" s="41">
        <f t="shared" si="36"/>
        <v>65</v>
      </c>
      <c r="B166">
        <v>70</v>
      </c>
      <c r="C166">
        <v>29</v>
      </c>
      <c r="D166" s="26">
        <f t="shared" si="32"/>
        <v>49.5</v>
      </c>
      <c r="E166" s="26">
        <f t="shared" si="33"/>
        <v>20.5</v>
      </c>
      <c r="P166" s="41">
        <f t="shared" si="37"/>
        <v>65</v>
      </c>
      <c r="Q166" s="43">
        <v>58</v>
      </c>
      <c r="R166" s="18">
        <v>70</v>
      </c>
      <c r="S166" s="43">
        <v>58</v>
      </c>
      <c r="T166" s="18">
        <v>30</v>
      </c>
      <c r="U166" s="43"/>
      <c r="V166" s="26">
        <f>(($AC$3-(Q166-($AC$2-$AC$3)))/$AC$3)*R166</f>
        <v>70</v>
      </c>
      <c r="W166" s="26">
        <f>(($AC$3-(S166-($AC$2-$AC$3)))/$AC$3)*T166</f>
        <v>30</v>
      </c>
      <c r="X166" s="26">
        <f t="shared" si="34"/>
        <v>50</v>
      </c>
      <c r="Y166" s="26">
        <f t="shared" si="35"/>
        <v>20</v>
      </c>
    </row>
    <row r="167" spans="1:25" ht="12">
      <c r="A167" s="1">
        <f t="shared" si="36"/>
        <v>66</v>
      </c>
      <c r="B167">
        <v>64</v>
      </c>
      <c r="C167">
        <v>20</v>
      </c>
      <c r="D167" s="26">
        <f aca="true" t="shared" si="38" ref="D167:D189">(B167+C167)/2</f>
        <v>42</v>
      </c>
      <c r="E167" s="26">
        <f aca="true" t="shared" si="39" ref="E167:E189">(B167-C167)/2</f>
        <v>22</v>
      </c>
      <c r="P167" s="1">
        <f t="shared" si="37"/>
        <v>66</v>
      </c>
      <c r="Q167" s="43">
        <v>0</v>
      </c>
      <c r="R167" s="18">
        <v>70</v>
      </c>
      <c r="S167" s="43">
        <v>0</v>
      </c>
      <c r="T167" s="18">
        <v>30</v>
      </c>
      <c r="U167" s="43"/>
      <c r="V167" s="26">
        <f>(($AC$1-Q167)/$AC$1)*R167</f>
        <v>70</v>
      </c>
      <c r="W167" s="26">
        <f>(($AC$1-S167)/$AC$1)*T167</f>
        <v>30</v>
      </c>
      <c r="X167" s="26">
        <f aca="true" t="shared" si="40" ref="X167:X189">(V167+W167)/2</f>
        <v>50</v>
      </c>
      <c r="Y167" s="26">
        <f aca="true" t="shared" si="41" ref="Y167:Y189">(V167-W167)/2</f>
        <v>20</v>
      </c>
    </row>
    <row r="168" spans="1:25" ht="12">
      <c r="A168" s="41">
        <f aca="true" t="shared" si="42" ref="A168:A189">A167+1</f>
        <v>67</v>
      </c>
      <c r="B168">
        <v>70</v>
      </c>
      <c r="C168">
        <v>29</v>
      </c>
      <c r="D168" s="26">
        <f t="shared" si="38"/>
        <v>49.5</v>
      </c>
      <c r="E168" s="26">
        <f t="shared" si="39"/>
        <v>20.5</v>
      </c>
      <c r="P168" s="41">
        <f aca="true" t="shared" si="43" ref="P168:P189">P167+1</f>
        <v>67</v>
      </c>
      <c r="Q168" s="43">
        <v>58</v>
      </c>
      <c r="R168" s="18">
        <v>70</v>
      </c>
      <c r="S168" s="43">
        <v>58</v>
      </c>
      <c r="T168" s="18">
        <v>30</v>
      </c>
      <c r="U168" s="43"/>
      <c r="V168" s="26">
        <f>(($AC$3-(Q168-($AC$2-$AC$3)))/$AC$3)*R168</f>
        <v>70</v>
      </c>
      <c r="W168" s="26">
        <f>(($AC$3-(S168-($AC$2-$AC$3)))/$AC$3)*T168</f>
        <v>30</v>
      </c>
      <c r="X168" s="26">
        <f t="shared" si="40"/>
        <v>50</v>
      </c>
      <c r="Y168" s="26">
        <f t="shared" si="41"/>
        <v>20</v>
      </c>
    </row>
    <row r="169" spans="1:25" ht="12">
      <c r="A169" s="1">
        <f t="shared" si="42"/>
        <v>68</v>
      </c>
      <c r="B169">
        <v>67</v>
      </c>
      <c r="C169">
        <v>26</v>
      </c>
      <c r="D169" s="26">
        <f t="shared" si="38"/>
        <v>46.5</v>
      </c>
      <c r="E169" s="26">
        <f t="shared" si="39"/>
        <v>20.5</v>
      </c>
      <c r="P169" s="1">
        <f t="shared" si="43"/>
        <v>68</v>
      </c>
      <c r="Q169" s="43">
        <v>0</v>
      </c>
      <c r="R169" s="18">
        <v>70</v>
      </c>
      <c r="S169" s="43">
        <v>0</v>
      </c>
      <c r="T169" s="18">
        <v>30</v>
      </c>
      <c r="U169" s="43"/>
      <c r="V169" s="26">
        <f>(($AC$1-Q169)/$AC$1)*R169</f>
        <v>70</v>
      </c>
      <c r="W169" s="26">
        <f>(($AC$1-S169)/$AC$1)*T169</f>
        <v>30</v>
      </c>
      <c r="X169" s="26">
        <f t="shared" si="40"/>
        <v>50</v>
      </c>
      <c r="Y169" s="26">
        <f t="shared" si="41"/>
        <v>20</v>
      </c>
    </row>
    <row r="170" spans="1:25" ht="12">
      <c r="A170" s="42">
        <f t="shared" si="42"/>
        <v>69</v>
      </c>
      <c r="B170">
        <v>58</v>
      </c>
      <c r="C170">
        <v>29</v>
      </c>
      <c r="D170" s="26">
        <f t="shared" si="38"/>
        <v>43.5</v>
      </c>
      <c r="E170" s="26">
        <f t="shared" si="39"/>
        <v>14.5</v>
      </c>
      <c r="P170" s="42">
        <f t="shared" si="43"/>
        <v>69</v>
      </c>
      <c r="Q170" s="43">
        <v>0</v>
      </c>
      <c r="R170" s="18">
        <v>70</v>
      </c>
      <c r="S170" s="43">
        <v>0</v>
      </c>
      <c r="T170" s="18">
        <v>30</v>
      </c>
      <c r="U170" s="43"/>
      <c r="V170" s="26">
        <f>(($AC$1-Q170)/$AC$1)*R170</f>
        <v>70</v>
      </c>
      <c r="W170" s="26">
        <f>(($AC$1-S170)/$AC$1)*T170</f>
        <v>30</v>
      </c>
      <c r="X170" s="26">
        <f t="shared" si="40"/>
        <v>50</v>
      </c>
      <c r="Y170" s="26">
        <f t="shared" si="41"/>
        <v>20</v>
      </c>
    </row>
    <row r="171" spans="1:25" ht="12">
      <c r="A171" s="41">
        <f t="shared" si="42"/>
        <v>70</v>
      </c>
      <c r="B171">
        <v>71</v>
      </c>
      <c r="C171">
        <v>39</v>
      </c>
      <c r="D171" s="26">
        <f t="shared" si="38"/>
        <v>55</v>
      </c>
      <c r="E171" s="26">
        <f t="shared" si="39"/>
        <v>16</v>
      </c>
      <c r="P171" s="41">
        <f t="shared" si="43"/>
        <v>70</v>
      </c>
      <c r="Q171" s="43">
        <v>58</v>
      </c>
      <c r="R171" s="18">
        <v>70</v>
      </c>
      <c r="S171" s="43">
        <v>58</v>
      </c>
      <c r="T171" s="18">
        <v>30</v>
      </c>
      <c r="U171" s="43"/>
      <c r="V171" s="26">
        <f>(($AC$3-(Q171-($AC$2-$AC$3)))/$AC$3)*R171</f>
        <v>70</v>
      </c>
      <c r="W171" s="26">
        <f>(($AC$3-(S171-($AC$2-$AC$3)))/$AC$3)*T171</f>
        <v>30</v>
      </c>
      <c r="X171" s="26">
        <f t="shared" si="40"/>
        <v>50</v>
      </c>
      <c r="Y171" s="26">
        <f t="shared" si="41"/>
        <v>20</v>
      </c>
    </row>
    <row r="172" spans="1:25" ht="12">
      <c r="A172" s="1">
        <f t="shared" si="42"/>
        <v>71</v>
      </c>
      <c r="B172">
        <v>60</v>
      </c>
      <c r="C172">
        <v>33</v>
      </c>
      <c r="D172" s="26">
        <f t="shared" si="38"/>
        <v>46.5</v>
      </c>
      <c r="E172" s="26">
        <f t="shared" si="39"/>
        <v>13.5</v>
      </c>
      <c r="P172" s="1">
        <f t="shared" si="43"/>
        <v>71</v>
      </c>
      <c r="Q172" s="43">
        <v>0</v>
      </c>
      <c r="R172" s="18">
        <v>70</v>
      </c>
      <c r="S172" s="43">
        <v>0</v>
      </c>
      <c r="T172" s="18">
        <v>30</v>
      </c>
      <c r="U172" s="43"/>
      <c r="V172" s="26">
        <f>(($AC$1-Q172)/$AC$1)*R172</f>
        <v>70</v>
      </c>
      <c r="W172" s="26">
        <f>(($AC$1-S172)/$AC$1)*T172</f>
        <v>30</v>
      </c>
      <c r="X172" s="26">
        <f t="shared" si="40"/>
        <v>50</v>
      </c>
      <c r="Y172" s="26">
        <f t="shared" si="41"/>
        <v>20</v>
      </c>
    </row>
    <row r="173" spans="1:25" ht="12">
      <c r="A173" s="41">
        <f t="shared" si="42"/>
        <v>72</v>
      </c>
      <c r="B173">
        <v>78</v>
      </c>
      <c r="C173">
        <v>33</v>
      </c>
      <c r="D173" s="26">
        <f t="shared" si="38"/>
        <v>55.5</v>
      </c>
      <c r="E173" s="26">
        <f t="shared" si="39"/>
        <v>22.5</v>
      </c>
      <c r="P173" s="41">
        <f t="shared" si="43"/>
        <v>72</v>
      </c>
      <c r="Q173" s="43">
        <v>58</v>
      </c>
      <c r="R173" s="18">
        <v>70</v>
      </c>
      <c r="S173" s="43">
        <v>58</v>
      </c>
      <c r="T173" s="18">
        <v>30</v>
      </c>
      <c r="U173" s="43"/>
      <c r="V173" s="26">
        <f>(($AC$3-(Q173-($AC$2-$AC$3)))/$AC$3)*R173</f>
        <v>70</v>
      </c>
      <c r="W173" s="26">
        <f>(($AC$3-(S173-($AC$2-$AC$3)))/$AC$3)*T173</f>
        <v>30</v>
      </c>
      <c r="X173" s="26">
        <f t="shared" si="40"/>
        <v>50</v>
      </c>
      <c r="Y173" s="26">
        <f t="shared" si="41"/>
        <v>20</v>
      </c>
    </row>
    <row r="174" spans="1:25" ht="12">
      <c r="A174" s="1">
        <f t="shared" si="42"/>
        <v>73</v>
      </c>
      <c r="B174">
        <v>61</v>
      </c>
      <c r="C174">
        <v>31</v>
      </c>
      <c r="D174" s="26">
        <f t="shared" si="38"/>
        <v>46</v>
      </c>
      <c r="E174" s="26">
        <f t="shared" si="39"/>
        <v>15</v>
      </c>
      <c r="P174" s="1">
        <f t="shared" si="43"/>
        <v>73</v>
      </c>
      <c r="Q174" s="43">
        <v>0</v>
      </c>
      <c r="R174" s="18">
        <v>70</v>
      </c>
      <c r="S174" s="43">
        <v>0</v>
      </c>
      <c r="T174" s="18">
        <v>30</v>
      </c>
      <c r="U174" s="43"/>
      <c r="V174" s="26">
        <f>(($AC$1-Q174)/$AC$1)*R174</f>
        <v>70</v>
      </c>
      <c r="W174" s="26">
        <f>(($AC$1-S174)/$AC$1)*T174</f>
        <v>30</v>
      </c>
      <c r="X174" s="26">
        <f t="shared" si="40"/>
        <v>50</v>
      </c>
      <c r="Y174" s="26">
        <f t="shared" si="41"/>
        <v>20</v>
      </c>
    </row>
    <row r="175" spans="1:25" ht="12">
      <c r="A175" s="41">
        <f t="shared" si="42"/>
        <v>74</v>
      </c>
      <c r="B175">
        <v>73</v>
      </c>
      <c r="C175">
        <v>31</v>
      </c>
      <c r="D175" s="26">
        <f t="shared" si="38"/>
        <v>52</v>
      </c>
      <c r="E175" s="26">
        <f t="shared" si="39"/>
        <v>21</v>
      </c>
      <c r="P175" s="41">
        <f t="shared" si="43"/>
        <v>74</v>
      </c>
      <c r="Q175" s="43">
        <v>58</v>
      </c>
      <c r="R175" s="18">
        <v>70</v>
      </c>
      <c r="S175" s="43">
        <v>58</v>
      </c>
      <c r="T175" s="18">
        <v>30</v>
      </c>
      <c r="U175" s="43"/>
      <c r="V175" s="26">
        <f>(($AC$3-(Q175-($AC$2-$AC$3)))/$AC$3)*R175</f>
        <v>70</v>
      </c>
      <c r="W175" s="26">
        <f>(($AC$3-(S175-($AC$2-$AC$3)))/$AC$3)*T175</f>
        <v>30</v>
      </c>
      <c r="X175" s="26">
        <f t="shared" si="40"/>
        <v>50</v>
      </c>
      <c r="Y175" s="26">
        <f t="shared" si="41"/>
        <v>20</v>
      </c>
    </row>
    <row r="176" spans="1:25" ht="12">
      <c r="A176" s="1">
        <f t="shared" si="42"/>
        <v>75</v>
      </c>
      <c r="B176">
        <v>45</v>
      </c>
      <c r="C176">
        <v>17</v>
      </c>
      <c r="D176" s="26">
        <f t="shared" si="38"/>
        <v>31</v>
      </c>
      <c r="E176" s="26">
        <f t="shared" si="39"/>
        <v>14</v>
      </c>
      <c r="P176" s="1">
        <f t="shared" si="43"/>
        <v>75</v>
      </c>
      <c r="Q176" s="43">
        <v>0</v>
      </c>
      <c r="R176" s="18">
        <v>70</v>
      </c>
      <c r="S176" s="43">
        <v>0</v>
      </c>
      <c r="T176" s="18">
        <v>30</v>
      </c>
      <c r="U176" s="43"/>
      <c r="V176" s="26">
        <f>(($AC$1-Q176)/$AC$1)*R176</f>
        <v>70</v>
      </c>
      <c r="W176" s="26">
        <f>(($AC$1-S176)/$AC$1)*T176</f>
        <v>30</v>
      </c>
      <c r="X176" s="26">
        <f t="shared" si="40"/>
        <v>50</v>
      </c>
      <c r="Y176" s="26">
        <f t="shared" si="41"/>
        <v>20</v>
      </c>
    </row>
    <row r="177" spans="1:25" ht="12">
      <c r="A177" s="1">
        <f t="shared" si="42"/>
        <v>76</v>
      </c>
      <c r="B177">
        <v>61</v>
      </c>
      <c r="C177">
        <v>27</v>
      </c>
      <c r="D177" s="26">
        <f t="shared" si="38"/>
        <v>44</v>
      </c>
      <c r="E177" s="26">
        <f t="shared" si="39"/>
        <v>17</v>
      </c>
      <c r="P177" s="1">
        <f t="shared" si="43"/>
        <v>76</v>
      </c>
      <c r="Q177" s="43">
        <v>0</v>
      </c>
      <c r="R177" s="18">
        <v>70</v>
      </c>
      <c r="S177" s="43">
        <v>0</v>
      </c>
      <c r="T177" s="18">
        <v>30</v>
      </c>
      <c r="U177" s="43"/>
      <c r="V177" s="26">
        <f>(($AC$1-Q177)/$AC$1)*R177</f>
        <v>70</v>
      </c>
      <c r="W177" s="26">
        <f>(($AC$1-S177)/$AC$1)*T177</f>
        <v>30</v>
      </c>
      <c r="X177" s="26">
        <f t="shared" si="40"/>
        <v>50</v>
      </c>
      <c r="Y177" s="26">
        <f t="shared" si="41"/>
        <v>20</v>
      </c>
    </row>
    <row r="178" spans="1:25" ht="12">
      <c r="A178" s="41">
        <f t="shared" si="42"/>
        <v>77</v>
      </c>
      <c r="B178">
        <v>79</v>
      </c>
      <c r="C178">
        <v>26</v>
      </c>
      <c r="D178" s="26">
        <f t="shared" si="38"/>
        <v>52.5</v>
      </c>
      <c r="E178" s="26">
        <f t="shared" si="39"/>
        <v>26.5</v>
      </c>
      <c r="P178" s="41">
        <f t="shared" si="43"/>
        <v>77</v>
      </c>
      <c r="Q178" s="43">
        <v>58</v>
      </c>
      <c r="R178" s="18">
        <v>70</v>
      </c>
      <c r="S178" s="43">
        <v>58</v>
      </c>
      <c r="T178" s="18">
        <v>30</v>
      </c>
      <c r="U178" s="43"/>
      <c r="V178" s="26">
        <f>(($AC$3-(Q178-($AC$2-$AC$3)))/$AC$3)*R178</f>
        <v>70</v>
      </c>
      <c r="W178" s="26">
        <f>(($AC$3-(S178-($AC$2-$AC$3)))/$AC$3)*T178</f>
        <v>30</v>
      </c>
      <c r="X178" s="26">
        <f t="shared" si="40"/>
        <v>50</v>
      </c>
      <c r="Y178" s="26">
        <f t="shared" si="41"/>
        <v>20</v>
      </c>
    </row>
    <row r="179" spans="1:25" ht="12">
      <c r="A179" s="1">
        <f t="shared" si="42"/>
        <v>78</v>
      </c>
      <c r="B179">
        <v>65</v>
      </c>
      <c r="C179">
        <v>27</v>
      </c>
      <c r="D179" s="26">
        <f t="shared" si="38"/>
        <v>46</v>
      </c>
      <c r="E179" s="26">
        <f t="shared" si="39"/>
        <v>19</v>
      </c>
      <c r="P179" s="1">
        <f t="shared" si="43"/>
        <v>78</v>
      </c>
      <c r="Q179" s="43">
        <v>0</v>
      </c>
      <c r="R179" s="18">
        <v>70</v>
      </c>
      <c r="S179" s="43">
        <v>0</v>
      </c>
      <c r="T179" s="18">
        <v>30</v>
      </c>
      <c r="U179" s="43"/>
      <c r="V179" s="26">
        <f>(($AC$1-Q179)/$AC$1)*R179</f>
        <v>70</v>
      </c>
      <c r="W179" s="26">
        <f>(($AC$1-S179)/$AC$1)*T179</f>
        <v>30</v>
      </c>
      <c r="X179" s="26">
        <f t="shared" si="40"/>
        <v>50</v>
      </c>
      <c r="Y179" s="26">
        <f t="shared" si="41"/>
        <v>20</v>
      </c>
    </row>
    <row r="180" spans="1:25" ht="12">
      <c r="A180" s="41">
        <f t="shared" si="42"/>
        <v>79</v>
      </c>
      <c r="B180">
        <v>67</v>
      </c>
      <c r="C180">
        <v>39</v>
      </c>
      <c r="D180" s="26">
        <f t="shared" si="38"/>
        <v>53</v>
      </c>
      <c r="E180" s="26">
        <f t="shared" si="39"/>
        <v>14</v>
      </c>
      <c r="P180" s="41">
        <f t="shared" si="43"/>
        <v>79</v>
      </c>
      <c r="Q180" s="43">
        <v>58</v>
      </c>
      <c r="R180" s="18">
        <v>70</v>
      </c>
      <c r="S180" s="43">
        <v>58</v>
      </c>
      <c r="T180" s="18">
        <v>30</v>
      </c>
      <c r="U180" s="43"/>
      <c r="V180" s="26">
        <f>(($AC$3-(Q180-($AC$2-$AC$3)))/$AC$3)*R180</f>
        <v>70</v>
      </c>
      <c r="W180" s="26">
        <f>(($AC$3-(S180-($AC$2-$AC$3)))/$AC$3)*T180</f>
        <v>30</v>
      </c>
      <c r="X180" s="26">
        <f t="shared" si="40"/>
        <v>50</v>
      </c>
      <c r="Y180" s="26">
        <f t="shared" si="41"/>
        <v>20</v>
      </c>
    </row>
    <row r="181" spans="1:25" ht="12">
      <c r="A181" s="1">
        <f t="shared" si="42"/>
        <v>80</v>
      </c>
      <c r="B181">
        <v>60</v>
      </c>
      <c r="C181">
        <v>27</v>
      </c>
      <c r="D181" s="26">
        <f t="shared" si="38"/>
        <v>43.5</v>
      </c>
      <c r="E181" s="26">
        <f t="shared" si="39"/>
        <v>16.5</v>
      </c>
      <c r="P181" s="1">
        <f t="shared" si="43"/>
        <v>80</v>
      </c>
      <c r="Q181" s="43">
        <v>0</v>
      </c>
      <c r="R181" s="18">
        <v>70</v>
      </c>
      <c r="S181" s="43">
        <v>0</v>
      </c>
      <c r="T181" s="18">
        <v>30</v>
      </c>
      <c r="U181" s="43"/>
      <c r="V181" s="26">
        <f>(($AC$1-Q181)/$AC$1)*R181</f>
        <v>70</v>
      </c>
      <c r="W181" s="26">
        <f>(($AC$1-S181)/$AC$1)*T181</f>
        <v>30</v>
      </c>
      <c r="X181" s="26">
        <f t="shared" si="40"/>
        <v>50</v>
      </c>
      <c r="Y181" s="26">
        <f t="shared" si="41"/>
        <v>20</v>
      </c>
    </row>
    <row r="182" spans="1:25" ht="12">
      <c r="A182" s="1">
        <f t="shared" si="42"/>
        <v>81</v>
      </c>
      <c r="B182">
        <v>68</v>
      </c>
      <c r="C182">
        <v>20</v>
      </c>
      <c r="D182" s="26">
        <f t="shared" si="38"/>
        <v>44</v>
      </c>
      <c r="E182" s="26">
        <f t="shared" si="39"/>
        <v>24</v>
      </c>
      <c r="P182" s="1">
        <f t="shared" si="43"/>
        <v>81</v>
      </c>
      <c r="Q182" s="43">
        <v>0</v>
      </c>
      <c r="R182" s="18">
        <v>70</v>
      </c>
      <c r="S182" s="43">
        <v>0</v>
      </c>
      <c r="T182" s="18">
        <v>30</v>
      </c>
      <c r="U182" s="43"/>
      <c r="V182" s="26">
        <f>(($AC$1-Q182)/$AC$1)*R182</f>
        <v>70</v>
      </c>
      <c r="W182" s="26">
        <f>(($AC$1-S182)/$AC$1)*T182</f>
        <v>30</v>
      </c>
      <c r="X182" s="26">
        <f t="shared" si="40"/>
        <v>50</v>
      </c>
      <c r="Y182" s="26">
        <f t="shared" si="41"/>
        <v>20</v>
      </c>
    </row>
    <row r="183" spans="1:25" ht="12">
      <c r="A183" s="41">
        <f t="shared" si="42"/>
        <v>82</v>
      </c>
      <c r="B183">
        <v>78</v>
      </c>
      <c r="C183">
        <v>37</v>
      </c>
      <c r="D183" s="26">
        <f t="shared" si="38"/>
        <v>57.5</v>
      </c>
      <c r="E183" s="26">
        <f t="shared" si="39"/>
        <v>20.5</v>
      </c>
      <c r="P183" s="41">
        <f t="shared" si="43"/>
        <v>82</v>
      </c>
      <c r="Q183" s="43">
        <v>58</v>
      </c>
      <c r="R183" s="18">
        <v>70</v>
      </c>
      <c r="S183" s="43">
        <v>58</v>
      </c>
      <c r="T183" s="18">
        <v>30</v>
      </c>
      <c r="U183" s="43"/>
      <c r="V183" s="26">
        <f>(($AC$3-(Q183-($AC$2-$AC$3)))/$AC$3)*R183</f>
        <v>70</v>
      </c>
      <c r="W183" s="26">
        <f>(($AC$3-(S183-($AC$2-$AC$3)))/$AC$3)*T183</f>
        <v>30</v>
      </c>
      <c r="X183" s="26">
        <f t="shared" si="40"/>
        <v>50</v>
      </c>
      <c r="Y183" s="26">
        <f t="shared" si="41"/>
        <v>20</v>
      </c>
    </row>
    <row r="184" spans="1:25" ht="12">
      <c r="A184" s="1">
        <f t="shared" si="42"/>
        <v>83</v>
      </c>
      <c r="B184">
        <v>61</v>
      </c>
      <c r="C184">
        <v>27</v>
      </c>
      <c r="D184" s="26">
        <f t="shared" si="38"/>
        <v>44</v>
      </c>
      <c r="E184" s="26">
        <f t="shared" si="39"/>
        <v>17</v>
      </c>
      <c r="P184" s="1">
        <f t="shared" si="43"/>
        <v>83</v>
      </c>
      <c r="Q184" s="43">
        <v>0</v>
      </c>
      <c r="R184" s="18">
        <v>70</v>
      </c>
      <c r="S184" s="43">
        <v>0</v>
      </c>
      <c r="T184" s="18">
        <v>30</v>
      </c>
      <c r="U184" s="43"/>
      <c r="V184" s="26">
        <f>(($AC$1-Q184)/$AC$1)*R184</f>
        <v>70</v>
      </c>
      <c r="W184" s="26">
        <f>(($AC$1-S184)/$AC$1)*T184</f>
        <v>30</v>
      </c>
      <c r="X184" s="26">
        <f t="shared" si="40"/>
        <v>50</v>
      </c>
      <c r="Y184" s="26">
        <f t="shared" si="41"/>
        <v>20</v>
      </c>
    </row>
    <row r="185" spans="1:25" ht="12">
      <c r="A185" s="41">
        <f t="shared" si="42"/>
        <v>84</v>
      </c>
      <c r="B185">
        <v>81</v>
      </c>
      <c r="C185">
        <v>32</v>
      </c>
      <c r="D185" s="26">
        <f t="shared" si="38"/>
        <v>56.5</v>
      </c>
      <c r="E185" s="26">
        <f t="shared" si="39"/>
        <v>24.5</v>
      </c>
      <c r="P185" s="41">
        <f t="shared" si="43"/>
        <v>84</v>
      </c>
      <c r="Q185" s="43">
        <v>58</v>
      </c>
      <c r="R185" s="18">
        <v>70</v>
      </c>
      <c r="S185" s="43">
        <v>58</v>
      </c>
      <c r="T185" s="18">
        <v>30</v>
      </c>
      <c r="U185" s="43"/>
      <c r="V185" s="26">
        <f>(($AC$3-(Q185-($AC$2-$AC$3)))/$AC$3)*R185</f>
        <v>70</v>
      </c>
      <c r="W185" s="26">
        <f>(($AC$3-(S185-($AC$2-$AC$3)))/$AC$3)*T185</f>
        <v>30</v>
      </c>
      <c r="X185" s="26">
        <f t="shared" si="40"/>
        <v>50</v>
      </c>
      <c r="Y185" s="26">
        <f t="shared" si="41"/>
        <v>20</v>
      </c>
    </row>
    <row r="186" spans="1:25" ht="12">
      <c r="A186" s="1">
        <f t="shared" si="42"/>
        <v>85</v>
      </c>
      <c r="B186">
        <v>61</v>
      </c>
      <c r="C186">
        <v>21</v>
      </c>
      <c r="D186" s="26">
        <f t="shared" si="38"/>
        <v>41</v>
      </c>
      <c r="E186" s="26">
        <f t="shared" si="39"/>
        <v>20</v>
      </c>
      <c r="P186" s="1">
        <f t="shared" si="43"/>
        <v>85</v>
      </c>
      <c r="Q186" s="43">
        <v>0</v>
      </c>
      <c r="R186" s="18">
        <v>70</v>
      </c>
      <c r="S186" s="43">
        <v>0</v>
      </c>
      <c r="T186" s="18">
        <v>30</v>
      </c>
      <c r="U186" s="43"/>
      <c r="V186" s="26">
        <f>(($AC$1-Q186)/$AC$1)*R186</f>
        <v>70</v>
      </c>
      <c r="W186" s="26">
        <f>(($AC$1-S186)/$AC$1)*T186</f>
        <v>30</v>
      </c>
      <c r="X186" s="26">
        <f t="shared" si="40"/>
        <v>50</v>
      </c>
      <c r="Y186" s="26">
        <f t="shared" si="41"/>
        <v>20</v>
      </c>
    </row>
    <row r="187" spans="1:25" ht="12">
      <c r="A187" s="48">
        <v>86</v>
      </c>
      <c r="B187">
        <v>71</v>
      </c>
      <c r="C187">
        <v>31</v>
      </c>
      <c r="D187" s="26">
        <f t="shared" si="38"/>
        <v>51</v>
      </c>
      <c r="E187" s="26">
        <f t="shared" si="39"/>
        <v>20</v>
      </c>
      <c r="P187" s="48">
        <v>86</v>
      </c>
      <c r="Q187" s="43">
        <v>58</v>
      </c>
      <c r="R187" s="18">
        <v>70</v>
      </c>
      <c r="S187" s="43">
        <v>58</v>
      </c>
      <c r="T187" s="18">
        <v>30</v>
      </c>
      <c r="U187" s="43"/>
      <c r="V187" s="26">
        <f>(($AC$3-(Q187-($AC$2-$AC$3)))/$AC$3)*R187</f>
        <v>70</v>
      </c>
      <c r="W187" s="26">
        <f>(($AC$3-(S187-($AC$2-$AC$3)))/$AC$3)*T187</f>
        <v>30</v>
      </c>
      <c r="X187" s="26">
        <f t="shared" si="40"/>
        <v>50</v>
      </c>
      <c r="Y187" s="26">
        <f t="shared" si="41"/>
        <v>20</v>
      </c>
    </row>
    <row r="188" spans="1:25" ht="12">
      <c r="A188" s="1">
        <f t="shared" si="42"/>
        <v>87</v>
      </c>
      <c r="B188">
        <v>67</v>
      </c>
      <c r="C188">
        <v>29</v>
      </c>
      <c r="D188" s="26">
        <f t="shared" si="38"/>
        <v>48</v>
      </c>
      <c r="E188" s="26">
        <f t="shared" si="39"/>
        <v>19</v>
      </c>
      <c r="P188" s="1">
        <f t="shared" si="43"/>
        <v>87</v>
      </c>
      <c r="Q188" s="43">
        <v>0</v>
      </c>
      <c r="R188" s="18">
        <v>70</v>
      </c>
      <c r="S188" s="43">
        <v>0</v>
      </c>
      <c r="T188" s="18">
        <v>30</v>
      </c>
      <c r="U188" s="43"/>
      <c r="V188" s="26">
        <f>(($AC$1-Q188)/$AC$1)*R188</f>
        <v>70</v>
      </c>
      <c r="W188" s="26">
        <f>(($AC$1-S188)/$AC$1)*T188</f>
        <v>30</v>
      </c>
      <c r="X188" s="26">
        <f t="shared" si="40"/>
        <v>50</v>
      </c>
      <c r="Y188" s="26">
        <f t="shared" si="41"/>
        <v>20</v>
      </c>
    </row>
    <row r="189" spans="1:25" ht="12">
      <c r="A189" s="1">
        <f t="shared" si="42"/>
        <v>88</v>
      </c>
      <c r="B189">
        <v>64</v>
      </c>
      <c r="C189">
        <v>23</v>
      </c>
      <c r="D189" s="26">
        <f t="shared" si="38"/>
        <v>43.5</v>
      </c>
      <c r="E189" s="26">
        <f t="shared" si="39"/>
        <v>20.5</v>
      </c>
      <c r="P189" s="1">
        <f t="shared" si="43"/>
        <v>88</v>
      </c>
      <c r="Q189" s="43">
        <v>0</v>
      </c>
      <c r="R189" s="18">
        <v>70</v>
      </c>
      <c r="S189" s="43">
        <v>0</v>
      </c>
      <c r="T189" s="18">
        <v>30</v>
      </c>
      <c r="U189" s="43"/>
      <c r="V189" s="26">
        <f>(($AC$1-Q189)/$AC$1)*R189</f>
        <v>70</v>
      </c>
      <c r="W189" s="26">
        <f>(($AC$1-S189)/$AC$1)*T189</f>
        <v>30</v>
      </c>
      <c r="X189" s="26">
        <f t="shared" si="40"/>
        <v>50</v>
      </c>
      <c r="Y189" s="26">
        <f t="shared" si="41"/>
        <v>20</v>
      </c>
    </row>
    <row r="200" spans="1:27" ht="12">
      <c r="A200" s="49" t="s">
        <v>23</v>
      </c>
      <c r="B200" s="56" t="s">
        <v>222</v>
      </c>
      <c r="C200" s="56"/>
      <c r="D200" s="56"/>
      <c r="E200" s="56"/>
      <c r="F200" s="1"/>
      <c r="G200" s="50"/>
      <c r="H200" s="1"/>
      <c r="I200" s="50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">
      <c r="A201" s="14" t="s">
        <v>24</v>
      </c>
      <c r="B201" s="49" t="s">
        <v>25</v>
      </c>
      <c r="C201" s="49" t="s">
        <v>26</v>
      </c>
      <c r="D201" s="49" t="s">
        <v>27</v>
      </c>
      <c r="E201" s="49" t="s">
        <v>229</v>
      </c>
      <c r="F201" s="1"/>
      <c r="G201" s="50" t="s">
        <v>276</v>
      </c>
      <c r="H201" s="1" t="s">
        <v>101</v>
      </c>
      <c r="I201" s="50" t="s">
        <v>277</v>
      </c>
      <c r="J201" s="1" t="s">
        <v>101</v>
      </c>
      <c r="K201" s="1"/>
      <c r="L201" s="1" t="s">
        <v>279</v>
      </c>
      <c r="M201" s="1" t="s">
        <v>280</v>
      </c>
      <c r="N201" s="1">
        <v>250</v>
      </c>
      <c r="O201" s="1"/>
      <c r="P201" s="1"/>
      <c r="Q201" s="1" t="s">
        <v>97</v>
      </c>
      <c r="R201" s="1" t="s">
        <v>286</v>
      </c>
      <c r="S201" s="1" t="s">
        <v>287</v>
      </c>
      <c r="T201" s="1" t="s">
        <v>288</v>
      </c>
      <c r="U201" s="1"/>
      <c r="V201" s="1" t="s">
        <v>91</v>
      </c>
      <c r="W201" s="1" t="s">
        <v>92</v>
      </c>
      <c r="X201" s="1" t="s">
        <v>95</v>
      </c>
      <c r="Y201" s="1" t="s">
        <v>94</v>
      </c>
      <c r="Z201" s="1" t="s">
        <v>97</v>
      </c>
      <c r="AA201" s="1" t="s">
        <v>219</v>
      </c>
    </row>
    <row r="202" spans="1:25" ht="12">
      <c r="A202" s="1">
        <v>1</v>
      </c>
      <c r="B202">
        <v>47</v>
      </c>
      <c r="C202">
        <v>13</v>
      </c>
      <c r="D202" s="26">
        <f>(B202+C202)/2</f>
        <v>30</v>
      </c>
      <c r="E202" s="26">
        <f>(B202-C202)/2</f>
        <v>17</v>
      </c>
      <c r="P202" s="1">
        <v>1</v>
      </c>
      <c r="Q202" s="43">
        <v>0</v>
      </c>
      <c r="R202" s="18">
        <v>70</v>
      </c>
      <c r="S202" s="43">
        <v>0</v>
      </c>
      <c r="T202" s="18">
        <v>30</v>
      </c>
      <c r="U202" s="43"/>
      <c r="V202" s="26">
        <f>(($AC$1-Q202)/$AC$1)*R202</f>
        <v>70</v>
      </c>
      <c r="W202" s="26">
        <f>(($AC$1-S202)/$AC$1)*T202</f>
        <v>30</v>
      </c>
      <c r="X202" s="26">
        <f>(V202+W202)/2</f>
        <v>50</v>
      </c>
      <c r="Y202" s="26">
        <f>(V202-W202)/2</f>
        <v>20</v>
      </c>
    </row>
    <row r="203" spans="1:25" ht="12">
      <c r="A203" s="41">
        <f>A202+1</f>
        <v>2</v>
      </c>
      <c r="B203">
        <v>75</v>
      </c>
      <c r="C203">
        <v>33</v>
      </c>
      <c r="D203" s="26">
        <f aca="true" t="shared" si="44" ref="D203:D266">(B203+C203)/2</f>
        <v>54</v>
      </c>
      <c r="E203" s="26">
        <f aca="true" t="shared" si="45" ref="E203:E266">(B203-C203)/2</f>
        <v>21</v>
      </c>
      <c r="P203" s="41">
        <f>P202+1</f>
        <v>2</v>
      </c>
      <c r="Q203" s="43">
        <v>58</v>
      </c>
      <c r="R203" s="18">
        <v>70</v>
      </c>
      <c r="S203" s="43">
        <v>58</v>
      </c>
      <c r="T203" s="18">
        <v>30</v>
      </c>
      <c r="U203" s="43"/>
      <c r="V203" s="26">
        <f>(($AC$3-(Q203-($AC$2-$AC$3)))/$AC$3)*R203</f>
        <v>70</v>
      </c>
      <c r="W203" s="26">
        <f>(($AC$3-(S203-($AC$2-$AC$3)))/$AC$3)*T203</f>
        <v>30</v>
      </c>
      <c r="X203" s="26">
        <f aca="true" t="shared" si="46" ref="X203:X266">(V203+W203)/2</f>
        <v>50</v>
      </c>
      <c r="Y203" s="26">
        <f aca="true" t="shared" si="47" ref="Y203:Y266">(V203-W203)/2</f>
        <v>20</v>
      </c>
    </row>
    <row r="204" spans="1:25" ht="12">
      <c r="A204" s="1">
        <f aca="true" t="shared" si="48" ref="A204:A267">A203+1</f>
        <v>3</v>
      </c>
      <c r="B204">
        <v>61</v>
      </c>
      <c r="C204">
        <v>27</v>
      </c>
      <c r="D204" s="26">
        <f t="shared" si="44"/>
        <v>44</v>
      </c>
      <c r="E204" s="26">
        <f t="shared" si="45"/>
        <v>17</v>
      </c>
      <c r="P204" s="1">
        <f aca="true" t="shared" si="49" ref="P204:P267">P203+1</f>
        <v>3</v>
      </c>
      <c r="Q204" s="43">
        <v>0</v>
      </c>
      <c r="R204" s="18">
        <v>70</v>
      </c>
      <c r="S204" s="43">
        <v>0</v>
      </c>
      <c r="T204" s="18">
        <v>30</v>
      </c>
      <c r="U204" s="43"/>
      <c r="V204" s="26">
        <f>(($AC$1-Q204)/$AC$1)*R204</f>
        <v>70</v>
      </c>
      <c r="W204" s="26">
        <f>(($AC$1-S204)/$AC$1)*T204</f>
        <v>30</v>
      </c>
      <c r="X204" s="26">
        <f t="shared" si="46"/>
        <v>50</v>
      </c>
      <c r="Y204" s="26">
        <f t="shared" si="47"/>
        <v>20</v>
      </c>
    </row>
    <row r="205" spans="1:25" ht="12">
      <c r="A205" s="1">
        <f t="shared" si="48"/>
        <v>4</v>
      </c>
      <c r="B205">
        <v>52</v>
      </c>
      <c r="C205">
        <v>12</v>
      </c>
      <c r="D205" s="26">
        <f t="shared" si="44"/>
        <v>32</v>
      </c>
      <c r="E205" s="26">
        <f t="shared" si="45"/>
        <v>20</v>
      </c>
      <c r="P205" s="1">
        <f t="shared" si="49"/>
        <v>4</v>
      </c>
      <c r="Q205" s="43">
        <v>0</v>
      </c>
      <c r="R205" s="18">
        <v>70</v>
      </c>
      <c r="S205" s="43">
        <v>0</v>
      </c>
      <c r="T205" s="18">
        <v>30</v>
      </c>
      <c r="U205" s="43"/>
      <c r="V205" s="26">
        <f>(($AC$1-Q205)/$AC$1)*R205</f>
        <v>70</v>
      </c>
      <c r="W205" s="26">
        <f>(($AC$1-S205)/$AC$1)*T205</f>
        <v>30</v>
      </c>
      <c r="X205" s="26">
        <f t="shared" si="46"/>
        <v>50</v>
      </c>
      <c r="Y205" s="26">
        <f t="shared" si="47"/>
        <v>20</v>
      </c>
    </row>
    <row r="206" spans="1:25" ht="12">
      <c r="A206" s="41">
        <f t="shared" si="48"/>
        <v>5</v>
      </c>
      <c r="B206">
        <v>71</v>
      </c>
      <c r="C206">
        <v>33</v>
      </c>
      <c r="D206" s="26">
        <f t="shared" si="44"/>
        <v>52</v>
      </c>
      <c r="E206" s="26">
        <f t="shared" si="45"/>
        <v>19</v>
      </c>
      <c r="P206" s="41">
        <f t="shared" si="49"/>
        <v>5</v>
      </c>
      <c r="Q206" s="43">
        <v>58</v>
      </c>
      <c r="R206" s="18">
        <v>70</v>
      </c>
      <c r="S206" s="43">
        <v>58</v>
      </c>
      <c r="T206" s="18">
        <v>30</v>
      </c>
      <c r="U206" s="43"/>
      <c r="V206" s="26">
        <f>(($AC$3-(Q206-($AC$2-$AC$3)))/$AC$3)*R206</f>
        <v>70</v>
      </c>
      <c r="W206" s="26">
        <f>(($AC$3-(S206-($AC$2-$AC$3)))/$AC$3)*T206</f>
        <v>30</v>
      </c>
      <c r="X206" s="26">
        <f t="shared" si="46"/>
        <v>50</v>
      </c>
      <c r="Y206" s="26">
        <f t="shared" si="47"/>
        <v>20</v>
      </c>
    </row>
    <row r="207" spans="1:25" ht="12">
      <c r="A207" s="1">
        <f t="shared" si="48"/>
        <v>6</v>
      </c>
      <c r="B207">
        <v>61</v>
      </c>
      <c r="C207">
        <v>28</v>
      </c>
      <c r="D207" s="26">
        <f t="shared" si="44"/>
        <v>44.5</v>
      </c>
      <c r="E207" s="26">
        <f t="shared" si="45"/>
        <v>16.5</v>
      </c>
      <c r="P207" s="1">
        <f t="shared" si="49"/>
        <v>6</v>
      </c>
      <c r="Q207" s="43">
        <v>0</v>
      </c>
      <c r="R207" s="18">
        <v>70</v>
      </c>
      <c r="S207" s="43">
        <v>0</v>
      </c>
      <c r="T207" s="18">
        <v>30</v>
      </c>
      <c r="U207" s="43"/>
      <c r="V207" s="26">
        <f>(($AC$1-Q207)/$AC$1)*R207</f>
        <v>70</v>
      </c>
      <c r="W207" s="26">
        <f>(($AC$1-S207)/$AC$1)*T207</f>
        <v>30</v>
      </c>
      <c r="X207" s="26">
        <f t="shared" si="46"/>
        <v>50</v>
      </c>
      <c r="Y207" s="26">
        <f t="shared" si="47"/>
        <v>20</v>
      </c>
    </row>
    <row r="208" spans="1:25" ht="12">
      <c r="A208" s="41">
        <f t="shared" si="48"/>
        <v>7</v>
      </c>
      <c r="B208">
        <v>75</v>
      </c>
      <c r="C208">
        <v>34</v>
      </c>
      <c r="D208" s="26">
        <f t="shared" si="44"/>
        <v>54.5</v>
      </c>
      <c r="E208" s="26">
        <f t="shared" si="45"/>
        <v>20.5</v>
      </c>
      <c r="P208" s="41">
        <f t="shared" si="49"/>
        <v>7</v>
      </c>
      <c r="Q208" s="43">
        <v>58</v>
      </c>
      <c r="R208" s="18">
        <v>70</v>
      </c>
      <c r="S208" s="43">
        <v>58</v>
      </c>
      <c r="T208" s="18">
        <v>30</v>
      </c>
      <c r="U208" s="43"/>
      <c r="V208" s="26">
        <f>(($AC$3-(Q208-($AC$2-$AC$3)))/$AC$3)*R208</f>
        <v>70</v>
      </c>
      <c r="W208" s="26">
        <f>(($AC$3-(S208-($AC$2-$AC$3)))/$AC$3)*T208</f>
        <v>30</v>
      </c>
      <c r="X208" s="26">
        <f t="shared" si="46"/>
        <v>50</v>
      </c>
      <c r="Y208" s="26">
        <f t="shared" si="47"/>
        <v>20</v>
      </c>
    </row>
    <row r="209" spans="1:25" ht="12">
      <c r="A209" s="1">
        <f t="shared" si="48"/>
        <v>8</v>
      </c>
      <c r="B209">
        <v>57</v>
      </c>
      <c r="C209">
        <v>30</v>
      </c>
      <c r="D209" s="26">
        <f t="shared" si="44"/>
        <v>43.5</v>
      </c>
      <c r="E209" s="26">
        <f t="shared" si="45"/>
        <v>13.5</v>
      </c>
      <c r="P209" s="1">
        <f t="shared" si="49"/>
        <v>8</v>
      </c>
      <c r="Q209" s="43">
        <v>0</v>
      </c>
      <c r="R209" s="18">
        <v>70</v>
      </c>
      <c r="S209" s="43">
        <v>0</v>
      </c>
      <c r="T209" s="18">
        <v>30</v>
      </c>
      <c r="U209" s="43"/>
      <c r="V209" s="26">
        <f>(($AC$1-Q209)/$AC$1)*R209</f>
        <v>70</v>
      </c>
      <c r="W209" s="26">
        <f>(($AC$1-S209)/$AC$1)*T209</f>
        <v>30</v>
      </c>
      <c r="X209" s="26">
        <f t="shared" si="46"/>
        <v>50</v>
      </c>
      <c r="Y209" s="26">
        <f t="shared" si="47"/>
        <v>20</v>
      </c>
    </row>
    <row r="210" spans="1:25" ht="12">
      <c r="A210" s="1">
        <f t="shared" si="48"/>
        <v>9</v>
      </c>
      <c r="B210">
        <v>56</v>
      </c>
      <c r="C210">
        <v>30</v>
      </c>
      <c r="D210" s="26">
        <f t="shared" si="44"/>
        <v>43</v>
      </c>
      <c r="E210" s="26">
        <f t="shared" si="45"/>
        <v>13</v>
      </c>
      <c r="P210" s="1">
        <f t="shared" si="49"/>
        <v>9</v>
      </c>
      <c r="Q210" s="43">
        <v>0</v>
      </c>
      <c r="R210" s="18">
        <v>70</v>
      </c>
      <c r="S210" s="43">
        <v>0</v>
      </c>
      <c r="T210" s="18">
        <v>30</v>
      </c>
      <c r="U210" s="43"/>
      <c r="V210" s="26">
        <f>(($AC$1-Q210)/$AC$1)*R210</f>
        <v>70</v>
      </c>
      <c r="W210" s="26">
        <f>(($AC$1-S210)/$AC$1)*T210</f>
        <v>30</v>
      </c>
      <c r="X210" s="26">
        <f t="shared" si="46"/>
        <v>50</v>
      </c>
      <c r="Y210" s="26">
        <f t="shared" si="47"/>
        <v>20</v>
      </c>
    </row>
    <row r="211" spans="1:25" ht="12">
      <c r="A211" s="41">
        <f t="shared" si="48"/>
        <v>10</v>
      </c>
      <c r="B211">
        <v>71</v>
      </c>
      <c r="C211">
        <v>39</v>
      </c>
      <c r="D211" s="26">
        <f t="shared" si="44"/>
        <v>55</v>
      </c>
      <c r="E211" s="26">
        <f t="shared" si="45"/>
        <v>16</v>
      </c>
      <c r="P211" s="41">
        <f t="shared" si="49"/>
        <v>10</v>
      </c>
      <c r="Q211" s="43">
        <v>58</v>
      </c>
      <c r="R211" s="18">
        <v>70</v>
      </c>
      <c r="S211" s="43">
        <v>58</v>
      </c>
      <c r="T211" s="18">
        <v>30</v>
      </c>
      <c r="U211" s="43"/>
      <c r="V211" s="26">
        <f>(($AC$3-(Q211-($AC$2-$AC$3)))/$AC$3)*R211</f>
        <v>70</v>
      </c>
      <c r="W211" s="26">
        <f>(($AC$3-(S211-($AC$2-$AC$3)))/$AC$3)*T211</f>
        <v>30</v>
      </c>
      <c r="X211" s="26">
        <f t="shared" si="46"/>
        <v>50</v>
      </c>
      <c r="Y211" s="26">
        <f t="shared" si="47"/>
        <v>20</v>
      </c>
    </row>
    <row r="212" spans="1:25" ht="12">
      <c r="A212" s="1">
        <f t="shared" si="48"/>
        <v>11</v>
      </c>
      <c r="B212">
        <v>54</v>
      </c>
      <c r="C212">
        <v>34</v>
      </c>
      <c r="D212" s="26">
        <f t="shared" si="44"/>
        <v>44</v>
      </c>
      <c r="E212" s="26">
        <f t="shared" si="45"/>
        <v>10</v>
      </c>
      <c r="P212" s="1">
        <f t="shared" si="49"/>
        <v>11</v>
      </c>
      <c r="Q212" s="43">
        <v>0</v>
      </c>
      <c r="R212" s="18">
        <v>70</v>
      </c>
      <c r="S212" s="43">
        <v>0</v>
      </c>
      <c r="T212" s="18">
        <v>30</v>
      </c>
      <c r="U212" s="43"/>
      <c r="V212" s="26">
        <f>(($AC$1-Q212)/$AC$1)*R212</f>
        <v>70</v>
      </c>
      <c r="W212" s="26">
        <f>(($AC$1-S212)/$AC$1)*T212</f>
        <v>30</v>
      </c>
      <c r="X212" s="26">
        <f t="shared" si="46"/>
        <v>50</v>
      </c>
      <c r="Y212" s="26">
        <f t="shared" si="47"/>
        <v>20</v>
      </c>
    </row>
    <row r="213" spans="1:25" ht="12">
      <c r="A213" s="41">
        <f t="shared" si="48"/>
        <v>12</v>
      </c>
      <c r="B213">
        <v>76</v>
      </c>
      <c r="C213">
        <v>35</v>
      </c>
      <c r="D213" s="26">
        <f t="shared" si="44"/>
        <v>55.5</v>
      </c>
      <c r="E213" s="26">
        <f t="shared" si="45"/>
        <v>20.5</v>
      </c>
      <c r="P213" s="41">
        <f t="shared" si="49"/>
        <v>12</v>
      </c>
      <c r="Q213" s="43">
        <v>58</v>
      </c>
      <c r="R213" s="18">
        <v>70</v>
      </c>
      <c r="S213" s="43">
        <v>58</v>
      </c>
      <c r="T213" s="18">
        <v>30</v>
      </c>
      <c r="U213" s="43"/>
      <c r="V213" s="26">
        <f>(($AC$3-(Q213-($AC$2-$AC$3)))/$AC$3)*R213</f>
        <v>70</v>
      </c>
      <c r="W213" s="26">
        <f>(($AC$3-(S213-($AC$2-$AC$3)))/$AC$3)*T213</f>
        <v>30</v>
      </c>
      <c r="X213" s="26">
        <f t="shared" si="46"/>
        <v>50</v>
      </c>
      <c r="Y213" s="26">
        <f t="shared" si="47"/>
        <v>20</v>
      </c>
    </row>
    <row r="214" spans="1:25" ht="12">
      <c r="A214" s="1">
        <f t="shared" si="48"/>
        <v>13</v>
      </c>
      <c r="B214">
        <v>57</v>
      </c>
      <c r="C214">
        <v>32</v>
      </c>
      <c r="D214" s="26">
        <f t="shared" si="44"/>
        <v>44.5</v>
      </c>
      <c r="E214" s="26">
        <f t="shared" si="45"/>
        <v>12.5</v>
      </c>
      <c r="P214" s="1">
        <f t="shared" si="49"/>
        <v>13</v>
      </c>
      <c r="Q214" s="43">
        <v>0</v>
      </c>
      <c r="R214" s="18">
        <v>70</v>
      </c>
      <c r="S214" s="43">
        <v>0</v>
      </c>
      <c r="T214" s="18">
        <v>30</v>
      </c>
      <c r="U214" s="43"/>
      <c r="V214" s="26">
        <f>(($AC$1-Q214)/$AC$1)*R214</f>
        <v>70</v>
      </c>
      <c r="W214" s="26">
        <f>(($AC$1-S214)/$AC$1)*T214</f>
        <v>30</v>
      </c>
      <c r="X214" s="26">
        <f t="shared" si="46"/>
        <v>50</v>
      </c>
      <c r="Y214" s="26">
        <f t="shared" si="47"/>
        <v>20</v>
      </c>
    </row>
    <row r="215" spans="1:25" ht="12">
      <c r="A215" s="41">
        <f t="shared" si="48"/>
        <v>14</v>
      </c>
      <c r="B215">
        <v>68</v>
      </c>
      <c r="C215">
        <v>37</v>
      </c>
      <c r="D215" s="26">
        <f t="shared" si="44"/>
        <v>52.5</v>
      </c>
      <c r="E215" s="26">
        <f t="shared" si="45"/>
        <v>15.5</v>
      </c>
      <c r="P215" s="41">
        <f t="shared" si="49"/>
        <v>14</v>
      </c>
      <c r="Q215" s="43">
        <v>58</v>
      </c>
      <c r="R215" s="18">
        <v>70</v>
      </c>
      <c r="S215" s="43">
        <v>58</v>
      </c>
      <c r="T215" s="18">
        <v>30</v>
      </c>
      <c r="U215" s="43"/>
      <c r="V215" s="26">
        <f>(($AC$3-(Q215-($AC$2-$AC$3)))/$AC$3)*R215</f>
        <v>70</v>
      </c>
      <c r="W215" s="26">
        <f>(($AC$3-(S215-($AC$2-$AC$3)))/$AC$3)*T215</f>
        <v>30</v>
      </c>
      <c r="X215" s="26">
        <f t="shared" si="46"/>
        <v>50</v>
      </c>
      <c r="Y215" s="26">
        <f t="shared" si="47"/>
        <v>20</v>
      </c>
    </row>
    <row r="216" spans="1:25" ht="12">
      <c r="A216" s="1">
        <f t="shared" si="48"/>
        <v>15</v>
      </c>
      <c r="B216">
        <v>56</v>
      </c>
      <c r="C216">
        <v>32</v>
      </c>
      <c r="D216" s="26">
        <f t="shared" si="44"/>
        <v>44</v>
      </c>
      <c r="E216" s="26">
        <f t="shared" si="45"/>
        <v>12</v>
      </c>
      <c r="P216" s="1">
        <f t="shared" si="49"/>
        <v>15</v>
      </c>
      <c r="Q216" s="43">
        <v>0</v>
      </c>
      <c r="R216" s="18">
        <v>70</v>
      </c>
      <c r="S216" s="43">
        <v>0</v>
      </c>
      <c r="T216" s="18">
        <v>30</v>
      </c>
      <c r="U216" s="43"/>
      <c r="V216" s="26">
        <f>(($AC$1-Q216)/$AC$1)*R216</f>
        <v>70</v>
      </c>
      <c r="W216" s="26">
        <f>(($AC$1-S216)/$AC$1)*T216</f>
        <v>30</v>
      </c>
      <c r="X216" s="26">
        <f t="shared" si="46"/>
        <v>50</v>
      </c>
      <c r="Y216" s="26">
        <f t="shared" si="47"/>
        <v>20</v>
      </c>
    </row>
    <row r="217" spans="1:25" ht="12">
      <c r="A217" s="1">
        <f t="shared" si="48"/>
        <v>16</v>
      </c>
      <c r="B217">
        <v>51</v>
      </c>
      <c r="C217">
        <v>30</v>
      </c>
      <c r="D217" s="26">
        <f t="shared" si="44"/>
        <v>40.5</v>
      </c>
      <c r="E217" s="26">
        <f t="shared" si="45"/>
        <v>10.5</v>
      </c>
      <c r="P217" s="1">
        <f t="shared" si="49"/>
        <v>16</v>
      </c>
      <c r="Q217" s="43">
        <v>0</v>
      </c>
      <c r="R217" s="18">
        <v>70</v>
      </c>
      <c r="S217" s="43">
        <v>0</v>
      </c>
      <c r="T217" s="18">
        <v>30</v>
      </c>
      <c r="U217" s="43"/>
      <c r="V217" s="26">
        <f>(($AC$1-Q217)/$AC$1)*R217</f>
        <v>70</v>
      </c>
      <c r="W217" s="26">
        <f>(($AC$1-S217)/$AC$1)*T217</f>
        <v>30</v>
      </c>
      <c r="X217" s="26">
        <f t="shared" si="46"/>
        <v>50</v>
      </c>
      <c r="Y217" s="26">
        <f t="shared" si="47"/>
        <v>20</v>
      </c>
    </row>
    <row r="218" spans="1:25" ht="12">
      <c r="A218" s="41">
        <f t="shared" si="48"/>
        <v>17</v>
      </c>
      <c r="B218">
        <v>75</v>
      </c>
      <c r="C218">
        <v>35</v>
      </c>
      <c r="D218" s="26">
        <f t="shared" si="44"/>
        <v>55</v>
      </c>
      <c r="E218" s="26">
        <f t="shared" si="45"/>
        <v>20</v>
      </c>
      <c r="P218" s="41">
        <f t="shared" si="49"/>
        <v>17</v>
      </c>
      <c r="Q218" s="43">
        <v>58</v>
      </c>
      <c r="R218" s="18">
        <v>70</v>
      </c>
      <c r="S218" s="43">
        <v>58</v>
      </c>
      <c r="T218" s="18">
        <v>30</v>
      </c>
      <c r="U218" s="43"/>
      <c r="V218" s="26">
        <f>(($AC$3-(Q218-($AC$2-$AC$3)))/$AC$3)*R218</f>
        <v>70</v>
      </c>
      <c r="W218" s="26">
        <f>(($AC$3-(S218-($AC$2-$AC$3)))/$AC$3)*T218</f>
        <v>30</v>
      </c>
      <c r="X218" s="26">
        <f t="shared" si="46"/>
        <v>50</v>
      </c>
      <c r="Y218" s="26">
        <f t="shared" si="47"/>
        <v>20</v>
      </c>
    </row>
    <row r="219" spans="1:25" ht="12">
      <c r="A219" s="1">
        <f t="shared" si="48"/>
        <v>18</v>
      </c>
      <c r="B219">
        <v>54</v>
      </c>
      <c r="C219">
        <v>27</v>
      </c>
      <c r="D219" s="26">
        <f t="shared" si="44"/>
        <v>40.5</v>
      </c>
      <c r="E219" s="26">
        <f t="shared" si="45"/>
        <v>13.5</v>
      </c>
      <c r="P219" s="1">
        <f t="shared" si="49"/>
        <v>18</v>
      </c>
      <c r="Q219" s="43">
        <v>0</v>
      </c>
      <c r="R219" s="18">
        <v>70</v>
      </c>
      <c r="S219" s="43">
        <v>0</v>
      </c>
      <c r="T219" s="18">
        <v>30</v>
      </c>
      <c r="U219" s="43"/>
      <c r="V219" s="26">
        <f>(($AC$1-Q219)/$AC$1)*R219</f>
        <v>70</v>
      </c>
      <c r="W219" s="26">
        <f>(($AC$1-S219)/$AC$1)*T219</f>
        <v>30</v>
      </c>
      <c r="X219" s="26">
        <f t="shared" si="46"/>
        <v>50</v>
      </c>
      <c r="Y219" s="26">
        <f t="shared" si="47"/>
        <v>20</v>
      </c>
    </row>
    <row r="220" spans="1:25" ht="12">
      <c r="A220" s="41">
        <f t="shared" si="48"/>
        <v>19</v>
      </c>
      <c r="B220">
        <v>75</v>
      </c>
      <c r="C220">
        <v>39</v>
      </c>
      <c r="D220" s="26">
        <f t="shared" si="44"/>
        <v>57</v>
      </c>
      <c r="E220" s="26">
        <f t="shared" si="45"/>
        <v>18</v>
      </c>
      <c r="P220" s="41">
        <f t="shared" si="49"/>
        <v>19</v>
      </c>
      <c r="Q220" s="43">
        <v>58</v>
      </c>
      <c r="R220" s="18">
        <v>70</v>
      </c>
      <c r="S220" s="43">
        <v>58</v>
      </c>
      <c r="T220" s="18">
        <v>30</v>
      </c>
      <c r="U220" s="43"/>
      <c r="V220" s="26">
        <f>(($AC$3-(Q220-($AC$2-$AC$3)))/$AC$3)*R220</f>
        <v>70</v>
      </c>
      <c r="W220" s="26">
        <f>(($AC$3-(S220-($AC$2-$AC$3)))/$AC$3)*T220</f>
        <v>30</v>
      </c>
      <c r="X220" s="26">
        <f t="shared" si="46"/>
        <v>50</v>
      </c>
      <c r="Y220" s="26">
        <f t="shared" si="47"/>
        <v>20</v>
      </c>
    </row>
    <row r="221" spans="1:25" ht="12">
      <c r="A221" s="1">
        <f t="shared" si="48"/>
        <v>20</v>
      </c>
      <c r="B221">
        <v>55</v>
      </c>
      <c r="C221">
        <v>29</v>
      </c>
      <c r="D221" s="26">
        <f t="shared" si="44"/>
        <v>42</v>
      </c>
      <c r="E221" s="26">
        <f t="shared" si="45"/>
        <v>13</v>
      </c>
      <c r="P221" s="1">
        <f t="shared" si="49"/>
        <v>20</v>
      </c>
      <c r="Q221" s="43">
        <v>0</v>
      </c>
      <c r="R221" s="18">
        <v>70</v>
      </c>
      <c r="S221" s="43">
        <v>0</v>
      </c>
      <c r="T221" s="18">
        <v>30</v>
      </c>
      <c r="U221" s="43"/>
      <c r="V221" s="26">
        <f>(($AC$1-Q221)/$AC$1)*R221</f>
        <v>70</v>
      </c>
      <c r="W221" s="26">
        <f>(($AC$1-S221)/$AC$1)*T221</f>
        <v>30</v>
      </c>
      <c r="X221" s="26">
        <f t="shared" si="46"/>
        <v>50</v>
      </c>
      <c r="Y221" s="26">
        <f t="shared" si="47"/>
        <v>20</v>
      </c>
    </row>
    <row r="222" spans="1:25" ht="12">
      <c r="A222" s="1">
        <f t="shared" si="48"/>
        <v>21</v>
      </c>
      <c r="B222">
        <v>63</v>
      </c>
      <c r="C222">
        <v>27</v>
      </c>
      <c r="D222" s="26">
        <f t="shared" si="44"/>
        <v>45</v>
      </c>
      <c r="E222" s="26">
        <f t="shared" si="45"/>
        <v>18</v>
      </c>
      <c r="P222" s="1">
        <f t="shared" si="49"/>
        <v>21</v>
      </c>
      <c r="Q222" s="43">
        <v>0</v>
      </c>
      <c r="R222" s="18">
        <v>70</v>
      </c>
      <c r="S222" s="43">
        <v>0</v>
      </c>
      <c r="T222" s="18">
        <v>30</v>
      </c>
      <c r="U222" s="43"/>
      <c r="V222" s="26">
        <f>(($AC$1-Q222)/$AC$1)*R222</f>
        <v>70</v>
      </c>
      <c r="W222" s="26">
        <f>(($AC$1-S222)/$AC$1)*T222</f>
        <v>30</v>
      </c>
      <c r="X222" s="26">
        <f t="shared" si="46"/>
        <v>50</v>
      </c>
      <c r="Y222" s="26">
        <f t="shared" si="47"/>
        <v>20</v>
      </c>
    </row>
    <row r="223" spans="1:25" ht="12">
      <c r="A223" s="41">
        <f t="shared" si="48"/>
        <v>22</v>
      </c>
      <c r="B223">
        <v>69</v>
      </c>
      <c r="C223">
        <v>39</v>
      </c>
      <c r="D223" s="26">
        <f t="shared" si="44"/>
        <v>54</v>
      </c>
      <c r="E223" s="26">
        <f t="shared" si="45"/>
        <v>15</v>
      </c>
      <c r="P223" s="41">
        <f t="shared" si="49"/>
        <v>22</v>
      </c>
      <c r="Q223" s="43">
        <v>58</v>
      </c>
      <c r="R223" s="18">
        <v>70</v>
      </c>
      <c r="S223" s="43">
        <v>58</v>
      </c>
      <c r="T223" s="18">
        <v>30</v>
      </c>
      <c r="U223" s="43"/>
      <c r="V223" s="26">
        <f>(($AC$3-(Q223-($AC$2-$AC$3)))/$AC$3)*R223</f>
        <v>70</v>
      </c>
      <c r="W223" s="26">
        <f>(($AC$3-(S223-($AC$2-$AC$3)))/$AC$3)*T223</f>
        <v>30</v>
      </c>
      <c r="X223" s="26">
        <f t="shared" si="46"/>
        <v>50</v>
      </c>
      <c r="Y223" s="26">
        <f t="shared" si="47"/>
        <v>20</v>
      </c>
    </row>
    <row r="224" spans="1:25" ht="12">
      <c r="A224" s="1">
        <f t="shared" si="48"/>
        <v>23</v>
      </c>
      <c r="B224">
        <v>58</v>
      </c>
      <c r="C224">
        <v>30</v>
      </c>
      <c r="D224" s="26">
        <f t="shared" si="44"/>
        <v>44</v>
      </c>
      <c r="E224" s="26">
        <f t="shared" si="45"/>
        <v>14</v>
      </c>
      <c r="P224" s="1">
        <f t="shared" si="49"/>
        <v>23</v>
      </c>
      <c r="Q224" s="43">
        <v>0</v>
      </c>
      <c r="R224" s="18">
        <v>70</v>
      </c>
      <c r="S224" s="43">
        <v>0</v>
      </c>
      <c r="T224" s="18">
        <v>30</v>
      </c>
      <c r="U224" s="43"/>
      <c r="V224" s="26">
        <f>(($AC$1-Q224)/$AC$1)*R224</f>
        <v>70</v>
      </c>
      <c r="W224" s="26">
        <f>(($AC$1-S224)/$AC$1)*T224</f>
        <v>30</v>
      </c>
      <c r="X224" s="26">
        <f t="shared" si="46"/>
        <v>50</v>
      </c>
      <c r="Y224" s="26">
        <f t="shared" si="47"/>
        <v>20</v>
      </c>
    </row>
    <row r="225" spans="1:25" ht="12">
      <c r="A225" s="41">
        <f t="shared" si="48"/>
        <v>24</v>
      </c>
      <c r="B225">
        <v>65</v>
      </c>
      <c r="C225">
        <v>41</v>
      </c>
      <c r="D225" s="26">
        <f t="shared" si="44"/>
        <v>53</v>
      </c>
      <c r="E225" s="26">
        <f t="shared" si="45"/>
        <v>12</v>
      </c>
      <c r="P225" s="41">
        <f t="shared" si="49"/>
        <v>24</v>
      </c>
      <c r="Q225" s="43">
        <v>58</v>
      </c>
      <c r="R225" s="18">
        <v>70</v>
      </c>
      <c r="S225" s="43">
        <v>58</v>
      </c>
      <c r="T225" s="18">
        <v>30</v>
      </c>
      <c r="U225" s="43"/>
      <c r="V225" s="26">
        <f>(($AC$3-(Q225-($AC$2-$AC$3)))/$AC$3)*R225</f>
        <v>70</v>
      </c>
      <c r="W225" s="26">
        <f>(($AC$3-(S225-($AC$2-$AC$3)))/$AC$3)*T225</f>
        <v>30</v>
      </c>
      <c r="X225" s="26">
        <f t="shared" si="46"/>
        <v>50</v>
      </c>
      <c r="Y225" s="26">
        <f t="shared" si="47"/>
        <v>20</v>
      </c>
    </row>
    <row r="226" spans="1:25" ht="12">
      <c r="A226" s="1">
        <f t="shared" si="48"/>
        <v>25</v>
      </c>
      <c r="B226">
        <v>54</v>
      </c>
      <c r="C226">
        <v>29</v>
      </c>
      <c r="D226" s="26">
        <f t="shared" si="44"/>
        <v>41.5</v>
      </c>
      <c r="E226" s="26">
        <f t="shared" si="45"/>
        <v>12.5</v>
      </c>
      <c r="P226" s="1">
        <f t="shared" si="49"/>
        <v>25</v>
      </c>
      <c r="Q226" s="43">
        <v>0</v>
      </c>
      <c r="R226" s="18">
        <v>70</v>
      </c>
      <c r="S226" s="43">
        <v>0</v>
      </c>
      <c r="T226" s="18">
        <v>30</v>
      </c>
      <c r="U226" s="43"/>
      <c r="V226" s="26">
        <f>(($AC$1-Q226)/$AC$1)*R226</f>
        <v>70</v>
      </c>
      <c r="W226" s="26">
        <f>(($AC$1-S226)/$AC$1)*T226</f>
        <v>30</v>
      </c>
      <c r="X226" s="26">
        <f t="shared" si="46"/>
        <v>50</v>
      </c>
      <c r="Y226" s="26">
        <f t="shared" si="47"/>
        <v>20</v>
      </c>
    </row>
    <row r="227" spans="1:25" ht="12">
      <c r="A227" s="41">
        <f t="shared" si="48"/>
        <v>26</v>
      </c>
      <c r="B227">
        <v>75</v>
      </c>
      <c r="C227">
        <v>45</v>
      </c>
      <c r="D227" s="26">
        <f t="shared" si="44"/>
        <v>60</v>
      </c>
      <c r="E227" s="26">
        <f t="shared" si="45"/>
        <v>15</v>
      </c>
      <c r="P227" s="41">
        <f t="shared" si="49"/>
        <v>26</v>
      </c>
      <c r="Q227" s="43">
        <v>58</v>
      </c>
      <c r="R227" s="18">
        <v>70</v>
      </c>
      <c r="S227" s="43">
        <v>58</v>
      </c>
      <c r="T227" s="18">
        <v>30</v>
      </c>
      <c r="U227" s="43"/>
      <c r="V227" s="26">
        <f>(($AC$3-(Q227-($AC$2-$AC$3)))/$AC$3)*R227</f>
        <v>70</v>
      </c>
      <c r="W227" s="26">
        <f>(($AC$3-(S227-($AC$2-$AC$3)))/$AC$3)*T227</f>
        <v>30</v>
      </c>
      <c r="X227" s="26">
        <f t="shared" si="46"/>
        <v>50</v>
      </c>
      <c r="Y227" s="26">
        <f t="shared" si="47"/>
        <v>20</v>
      </c>
    </row>
    <row r="228" spans="1:25" ht="12">
      <c r="A228" s="1">
        <f t="shared" si="48"/>
        <v>27</v>
      </c>
      <c r="B228">
        <v>57</v>
      </c>
      <c r="C228">
        <v>30</v>
      </c>
      <c r="D228" s="26">
        <f t="shared" si="44"/>
        <v>43.5</v>
      </c>
      <c r="E228" s="26">
        <f t="shared" si="45"/>
        <v>13.5</v>
      </c>
      <c r="P228" s="1">
        <f t="shared" si="49"/>
        <v>27</v>
      </c>
      <c r="Q228" s="43">
        <v>0</v>
      </c>
      <c r="R228" s="18">
        <v>70</v>
      </c>
      <c r="S228" s="43">
        <v>0</v>
      </c>
      <c r="T228" s="18">
        <v>30</v>
      </c>
      <c r="U228" s="43"/>
      <c r="V228" s="26">
        <f>(($AC$1-Q228)/$AC$1)*R228</f>
        <v>70</v>
      </c>
      <c r="W228" s="26">
        <f>(($AC$1-S228)/$AC$1)*T228</f>
        <v>30</v>
      </c>
      <c r="X228" s="26">
        <f t="shared" si="46"/>
        <v>50</v>
      </c>
      <c r="Y228" s="26">
        <f t="shared" si="47"/>
        <v>20</v>
      </c>
    </row>
    <row r="229" spans="1:25" ht="12">
      <c r="A229" s="1">
        <f t="shared" si="48"/>
        <v>28</v>
      </c>
      <c r="B229">
        <v>54</v>
      </c>
      <c r="C229">
        <v>22</v>
      </c>
      <c r="D229" s="26">
        <f t="shared" si="44"/>
        <v>38</v>
      </c>
      <c r="E229" s="26">
        <f t="shared" si="45"/>
        <v>16</v>
      </c>
      <c r="P229" s="1">
        <f t="shared" si="49"/>
        <v>28</v>
      </c>
      <c r="Q229" s="43">
        <v>0</v>
      </c>
      <c r="R229" s="18">
        <v>70</v>
      </c>
      <c r="S229" s="43">
        <v>0</v>
      </c>
      <c r="T229" s="18">
        <v>30</v>
      </c>
      <c r="U229" s="43"/>
      <c r="V229" s="26">
        <f>(($AC$1-Q229)/$AC$1)*R229</f>
        <v>70</v>
      </c>
      <c r="W229" s="26">
        <f>(($AC$1-S229)/$AC$1)*T229</f>
        <v>30</v>
      </c>
      <c r="X229" s="26">
        <f t="shared" si="46"/>
        <v>50</v>
      </c>
      <c r="Y229" s="26">
        <f t="shared" si="47"/>
        <v>20</v>
      </c>
    </row>
    <row r="230" spans="1:25" ht="12">
      <c r="A230" s="41">
        <f t="shared" si="48"/>
        <v>29</v>
      </c>
      <c r="B230">
        <v>66</v>
      </c>
      <c r="C230">
        <v>24</v>
      </c>
      <c r="D230" s="26">
        <f t="shared" si="44"/>
        <v>45</v>
      </c>
      <c r="E230" s="26">
        <f t="shared" si="45"/>
        <v>21</v>
      </c>
      <c r="P230" s="41">
        <f t="shared" si="49"/>
        <v>29</v>
      </c>
      <c r="Q230" s="43">
        <v>58</v>
      </c>
      <c r="R230" s="18">
        <v>70</v>
      </c>
      <c r="S230" s="43">
        <v>58</v>
      </c>
      <c r="T230" s="18">
        <v>30</v>
      </c>
      <c r="U230" s="43"/>
      <c r="V230" s="26">
        <f>(($AC$3-(Q230-($AC$2-$AC$3)))/$AC$3)*R230</f>
        <v>70</v>
      </c>
      <c r="W230" s="26">
        <f>(($AC$3-(S230-($AC$2-$AC$3)))/$AC$3)*T230</f>
        <v>30</v>
      </c>
      <c r="X230" s="26">
        <f t="shared" si="46"/>
        <v>50</v>
      </c>
      <c r="Y230" s="26">
        <f t="shared" si="47"/>
        <v>20</v>
      </c>
    </row>
    <row r="231" spans="1:25" ht="12">
      <c r="A231" s="1">
        <f t="shared" si="48"/>
        <v>30</v>
      </c>
      <c r="B231">
        <v>66</v>
      </c>
      <c r="C231">
        <v>25</v>
      </c>
      <c r="D231" s="26">
        <f t="shared" si="44"/>
        <v>45.5</v>
      </c>
      <c r="E231" s="26">
        <f t="shared" si="45"/>
        <v>20.5</v>
      </c>
      <c r="P231" s="1">
        <f t="shared" si="49"/>
        <v>30</v>
      </c>
      <c r="Q231" s="43">
        <v>0</v>
      </c>
      <c r="R231" s="18">
        <v>70</v>
      </c>
      <c r="S231" s="43">
        <v>0</v>
      </c>
      <c r="T231" s="18">
        <v>30</v>
      </c>
      <c r="U231" s="43"/>
      <c r="V231" s="26">
        <f>(($AC$1-Q231)/$AC$1)*R231</f>
        <v>70</v>
      </c>
      <c r="W231" s="26">
        <f>(($AC$1-S231)/$AC$1)*T231</f>
        <v>30</v>
      </c>
      <c r="X231" s="26">
        <f t="shared" si="46"/>
        <v>50</v>
      </c>
      <c r="Y231" s="26">
        <f t="shared" si="47"/>
        <v>20</v>
      </c>
    </row>
    <row r="232" spans="1:25" ht="12">
      <c r="A232" s="41">
        <f t="shared" si="48"/>
        <v>31</v>
      </c>
      <c r="B232">
        <v>70</v>
      </c>
      <c r="C232">
        <v>34</v>
      </c>
      <c r="D232" s="26">
        <f t="shared" si="44"/>
        <v>52</v>
      </c>
      <c r="E232" s="26">
        <f t="shared" si="45"/>
        <v>18</v>
      </c>
      <c r="P232" s="41">
        <f t="shared" si="49"/>
        <v>31</v>
      </c>
      <c r="Q232" s="43">
        <v>58</v>
      </c>
      <c r="R232" s="18">
        <v>70</v>
      </c>
      <c r="S232" s="43">
        <v>58</v>
      </c>
      <c r="T232" s="18">
        <v>30</v>
      </c>
      <c r="U232" s="43"/>
      <c r="V232" s="26">
        <f>(($AC$3-(Q232-($AC$2-$AC$3)))/$AC$3)*R232</f>
        <v>70</v>
      </c>
      <c r="W232" s="26">
        <f>(($AC$3-(S232-($AC$2-$AC$3)))/$AC$3)*T232</f>
        <v>30</v>
      </c>
      <c r="X232" s="26">
        <f t="shared" si="46"/>
        <v>50</v>
      </c>
      <c r="Y232" s="26">
        <f t="shared" si="47"/>
        <v>20</v>
      </c>
    </row>
    <row r="233" spans="1:25" ht="12">
      <c r="A233" s="1">
        <f t="shared" si="48"/>
        <v>32</v>
      </c>
      <c r="B233">
        <v>50</v>
      </c>
      <c r="C233">
        <v>29</v>
      </c>
      <c r="D233" s="26">
        <f t="shared" si="44"/>
        <v>39.5</v>
      </c>
      <c r="E233" s="26">
        <f t="shared" si="45"/>
        <v>10.5</v>
      </c>
      <c r="P233" s="1">
        <f t="shared" si="49"/>
        <v>32</v>
      </c>
      <c r="Q233" s="43">
        <v>0</v>
      </c>
      <c r="R233" s="18">
        <v>70</v>
      </c>
      <c r="S233" s="43">
        <v>0</v>
      </c>
      <c r="T233" s="18">
        <v>30</v>
      </c>
      <c r="U233" s="43"/>
      <c r="V233" s="26">
        <f>(($AC$1-Q233)/$AC$1)*R233</f>
        <v>70</v>
      </c>
      <c r="W233" s="26">
        <f>(($AC$1-S233)/$AC$1)*T233</f>
        <v>30</v>
      </c>
      <c r="X233" s="26">
        <f t="shared" si="46"/>
        <v>50</v>
      </c>
      <c r="Y233" s="26">
        <f t="shared" si="47"/>
        <v>20</v>
      </c>
    </row>
    <row r="234" spans="1:25" ht="12">
      <c r="A234" s="1">
        <f t="shared" si="48"/>
        <v>33</v>
      </c>
      <c r="B234">
        <v>52</v>
      </c>
      <c r="C234">
        <v>33</v>
      </c>
      <c r="D234" s="26">
        <f t="shared" si="44"/>
        <v>42.5</v>
      </c>
      <c r="E234" s="26">
        <f t="shared" si="45"/>
        <v>9.5</v>
      </c>
      <c r="P234" s="1">
        <f t="shared" si="49"/>
        <v>33</v>
      </c>
      <c r="Q234" s="43">
        <v>0</v>
      </c>
      <c r="R234" s="18">
        <v>70</v>
      </c>
      <c r="S234" s="43">
        <v>0</v>
      </c>
      <c r="T234" s="18">
        <v>30</v>
      </c>
      <c r="U234" s="43"/>
      <c r="V234" s="26">
        <f>(($AC$1-Q234)/$AC$1)*R234</f>
        <v>70</v>
      </c>
      <c r="W234" s="26">
        <f>(($AC$1-S234)/$AC$1)*T234</f>
        <v>30</v>
      </c>
      <c r="X234" s="26">
        <f t="shared" si="46"/>
        <v>50</v>
      </c>
      <c r="Y234" s="26">
        <f t="shared" si="47"/>
        <v>20</v>
      </c>
    </row>
    <row r="235" spans="1:25" ht="12">
      <c r="A235" s="41">
        <f t="shared" si="48"/>
        <v>34</v>
      </c>
      <c r="B235">
        <v>61</v>
      </c>
      <c r="C235">
        <v>35</v>
      </c>
      <c r="D235" s="26">
        <f t="shared" si="44"/>
        <v>48</v>
      </c>
      <c r="E235" s="26">
        <f t="shared" si="45"/>
        <v>13</v>
      </c>
      <c r="P235" s="41">
        <f t="shared" si="49"/>
        <v>34</v>
      </c>
      <c r="Q235" s="43">
        <v>58</v>
      </c>
      <c r="R235" s="18">
        <v>70</v>
      </c>
      <c r="S235" s="43">
        <v>58</v>
      </c>
      <c r="T235" s="18">
        <v>30</v>
      </c>
      <c r="U235" s="43"/>
      <c r="V235" s="26">
        <f>(($AC$3-(Q235-($AC$2-$AC$3)))/$AC$3)*R235</f>
        <v>70</v>
      </c>
      <c r="W235" s="26">
        <f>(($AC$3-(S235-($AC$2-$AC$3)))/$AC$3)*T235</f>
        <v>30</v>
      </c>
      <c r="X235" s="26">
        <f t="shared" si="46"/>
        <v>50</v>
      </c>
      <c r="Y235" s="26">
        <f t="shared" si="47"/>
        <v>20</v>
      </c>
    </row>
    <row r="236" spans="1:25" ht="12">
      <c r="A236" s="1">
        <f t="shared" si="48"/>
        <v>35</v>
      </c>
      <c r="B236">
        <v>57</v>
      </c>
      <c r="C236">
        <v>37</v>
      </c>
      <c r="D236" s="26">
        <f t="shared" si="44"/>
        <v>47</v>
      </c>
      <c r="E236" s="26">
        <f t="shared" si="45"/>
        <v>10</v>
      </c>
      <c r="P236" s="1">
        <f t="shared" si="49"/>
        <v>35</v>
      </c>
      <c r="Q236" s="43">
        <v>0</v>
      </c>
      <c r="R236" s="18">
        <v>70</v>
      </c>
      <c r="S236" s="43">
        <v>0</v>
      </c>
      <c r="T236" s="18">
        <v>30</v>
      </c>
      <c r="U236" s="43"/>
      <c r="V236" s="26">
        <f>(($AC$1-Q236)/$AC$1)*R236</f>
        <v>70</v>
      </c>
      <c r="W236" s="26">
        <f>(($AC$1-S236)/$AC$1)*T236</f>
        <v>30</v>
      </c>
      <c r="X236" s="26">
        <f t="shared" si="46"/>
        <v>50</v>
      </c>
      <c r="Y236" s="26">
        <f t="shared" si="47"/>
        <v>20</v>
      </c>
    </row>
    <row r="237" spans="1:25" ht="12">
      <c r="A237" s="41">
        <f t="shared" si="48"/>
        <v>36</v>
      </c>
      <c r="B237">
        <v>65</v>
      </c>
      <c r="C237">
        <v>35</v>
      </c>
      <c r="D237" s="26">
        <f t="shared" si="44"/>
        <v>50</v>
      </c>
      <c r="E237" s="26">
        <f t="shared" si="45"/>
        <v>15</v>
      </c>
      <c r="P237" s="41">
        <f t="shared" si="49"/>
        <v>36</v>
      </c>
      <c r="Q237" s="43">
        <v>58</v>
      </c>
      <c r="R237" s="18">
        <v>70</v>
      </c>
      <c r="S237" s="43">
        <v>58</v>
      </c>
      <c r="T237" s="18">
        <v>30</v>
      </c>
      <c r="U237" s="43"/>
      <c r="V237" s="26">
        <f>(($AC$3-(Q237-($AC$2-$AC$3)))/$AC$3)*R237</f>
        <v>70</v>
      </c>
      <c r="W237" s="26">
        <f>(($AC$3-(S237-($AC$2-$AC$3)))/$AC$3)*T237</f>
        <v>30</v>
      </c>
      <c r="X237" s="26">
        <f t="shared" si="46"/>
        <v>50</v>
      </c>
      <c r="Y237" s="26">
        <f t="shared" si="47"/>
        <v>20</v>
      </c>
    </row>
    <row r="238" spans="1:25" ht="12">
      <c r="A238" s="1">
        <f t="shared" si="48"/>
        <v>37</v>
      </c>
      <c r="B238">
        <v>57</v>
      </c>
      <c r="C238">
        <v>39</v>
      </c>
      <c r="D238" s="26">
        <f t="shared" si="44"/>
        <v>48</v>
      </c>
      <c r="E238" s="26">
        <f t="shared" si="45"/>
        <v>9</v>
      </c>
      <c r="P238" s="1">
        <f t="shared" si="49"/>
        <v>37</v>
      </c>
      <c r="Q238" s="43">
        <v>0</v>
      </c>
      <c r="R238" s="18">
        <v>70</v>
      </c>
      <c r="S238" s="43">
        <v>0</v>
      </c>
      <c r="T238" s="18">
        <v>30</v>
      </c>
      <c r="U238" s="43"/>
      <c r="V238" s="26">
        <f>(($AC$1-Q238)/$AC$1)*R238</f>
        <v>70</v>
      </c>
      <c r="W238" s="26">
        <f>(($AC$1-S238)/$AC$1)*T238</f>
        <v>30</v>
      </c>
      <c r="X238" s="26">
        <f t="shared" si="46"/>
        <v>50</v>
      </c>
      <c r="Y238" s="26">
        <f t="shared" si="47"/>
        <v>20</v>
      </c>
    </row>
    <row r="239" spans="1:25" ht="12">
      <c r="A239" s="41">
        <f t="shared" si="48"/>
        <v>38</v>
      </c>
      <c r="B239">
        <v>67</v>
      </c>
      <c r="C239">
        <v>33</v>
      </c>
      <c r="D239" s="26">
        <f t="shared" si="44"/>
        <v>50</v>
      </c>
      <c r="E239" s="26">
        <f t="shared" si="45"/>
        <v>17</v>
      </c>
      <c r="P239" s="41">
        <f t="shared" si="49"/>
        <v>38</v>
      </c>
      <c r="Q239" s="43">
        <v>58</v>
      </c>
      <c r="R239" s="18">
        <v>70</v>
      </c>
      <c r="S239" s="43">
        <v>58</v>
      </c>
      <c r="T239" s="18">
        <v>30</v>
      </c>
      <c r="U239" s="43"/>
      <c r="V239" s="26">
        <f>(($AC$3-(Q239-($AC$2-$AC$3)))/$AC$3)*R239</f>
        <v>70</v>
      </c>
      <c r="W239" s="26">
        <f>(($AC$3-(S239-($AC$2-$AC$3)))/$AC$3)*T239</f>
        <v>30</v>
      </c>
      <c r="X239" s="26">
        <f t="shared" si="46"/>
        <v>50</v>
      </c>
      <c r="Y239" s="26">
        <f t="shared" si="47"/>
        <v>20</v>
      </c>
    </row>
    <row r="240" spans="1:25" ht="12">
      <c r="A240" s="1">
        <f t="shared" si="48"/>
        <v>39</v>
      </c>
      <c r="B240">
        <v>55</v>
      </c>
      <c r="C240">
        <v>31</v>
      </c>
      <c r="D240" s="26">
        <f t="shared" si="44"/>
        <v>43</v>
      </c>
      <c r="E240" s="26">
        <f t="shared" si="45"/>
        <v>12</v>
      </c>
      <c r="P240" s="1">
        <f t="shared" si="49"/>
        <v>39</v>
      </c>
      <c r="Q240" s="43">
        <v>0</v>
      </c>
      <c r="R240" s="18">
        <v>70</v>
      </c>
      <c r="S240" s="43">
        <v>0</v>
      </c>
      <c r="T240" s="18">
        <v>30</v>
      </c>
      <c r="U240" s="43"/>
      <c r="V240" s="26">
        <f>(($AC$1-Q240)/$AC$1)*R240</f>
        <v>70</v>
      </c>
      <c r="W240" s="26">
        <f>(($AC$1-S240)/$AC$1)*T240</f>
        <v>30</v>
      </c>
      <c r="X240" s="26">
        <f t="shared" si="46"/>
        <v>50</v>
      </c>
      <c r="Y240" s="26">
        <f t="shared" si="47"/>
        <v>20</v>
      </c>
    </row>
    <row r="241" spans="1:25" ht="12">
      <c r="A241" s="1">
        <f t="shared" si="48"/>
        <v>40</v>
      </c>
      <c r="B241">
        <v>53</v>
      </c>
      <c r="C241">
        <v>32</v>
      </c>
      <c r="D241" s="26">
        <f t="shared" si="44"/>
        <v>42.5</v>
      </c>
      <c r="E241" s="26">
        <f t="shared" si="45"/>
        <v>10.5</v>
      </c>
      <c r="P241" s="1">
        <f t="shared" si="49"/>
        <v>40</v>
      </c>
      <c r="Q241" s="43">
        <v>0</v>
      </c>
      <c r="R241" s="18">
        <v>70</v>
      </c>
      <c r="S241" s="43">
        <v>0</v>
      </c>
      <c r="T241" s="18">
        <v>30</v>
      </c>
      <c r="U241" s="43"/>
      <c r="V241" s="26">
        <f>(($AC$1-Q241)/$AC$1)*R241</f>
        <v>70</v>
      </c>
      <c r="W241" s="26">
        <f>(($AC$1-S241)/$AC$1)*T241</f>
        <v>30</v>
      </c>
      <c r="X241" s="26">
        <f t="shared" si="46"/>
        <v>50</v>
      </c>
      <c r="Y241" s="26">
        <f t="shared" si="47"/>
        <v>20</v>
      </c>
    </row>
    <row r="242" spans="1:25" ht="12">
      <c r="A242" s="41">
        <f t="shared" si="48"/>
        <v>41</v>
      </c>
      <c r="B242">
        <v>67</v>
      </c>
      <c r="C242">
        <v>37</v>
      </c>
      <c r="D242" s="26">
        <f t="shared" si="44"/>
        <v>52</v>
      </c>
      <c r="E242" s="26">
        <f t="shared" si="45"/>
        <v>15</v>
      </c>
      <c r="P242" s="41">
        <f t="shared" si="49"/>
        <v>41</v>
      </c>
      <c r="Q242" s="43">
        <v>58</v>
      </c>
      <c r="R242" s="18">
        <v>70</v>
      </c>
      <c r="S242" s="43">
        <v>58</v>
      </c>
      <c r="T242" s="18">
        <v>30</v>
      </c>
      <c r="U242" s="43"/>
      <c r="V242" s="26">
        <f>(($AC$3-(Q242-($AC$2-$AC$3)))/$AC$3)*R242</f>
        <v>70</v>
      </c>
      <c r="W242" s="26">
        <f>(($AC$3-(S242-($AC$2-$AC$3)))/$AC$3)*T242</f>
        <v>30</v>
      </c>
      <c r="X242" s="26">
        <f t="shared" si="46"/>
        <v>50</v>
      </c>
      <c r="Y242" s="26">
        <f t="shared" si="47"/>
        <v>20</v>
      </c>
    </row>
    <row r="243" spans="1:25" ht="12">
      <c r="A243" s="1">
        <f t="shared" si="48"/>
        <v>42</v>
      </c>
      <c r="B243">
        <v>56</v>
      </c>
      <c r="C243">
        <v>31</v>
      </c>
      <c r="D243" s="26">
        <f t="shared" si="44"/>
        <v>43.5</v>
      </c>
      <c r="E243" s="26">
        <f t="shared" si="45"/>
        <v>12.5</v>
      </c>
      <c r="P243" s="1">
        <f t="shared" si="49"/>
        <v>42</v>
      </c>
      <c r="Q243" s="43">
        <v>0</v>
      </c>
      <c r="R243" s="18">
        <v>70</v>
      </c>
      <c r="S243" s="43">
        <v>0</v>
      </c>
      <c r="T243" s="18">
        <v>30</v>
      </c>
      <c r="U243" s="43"/>
      <c r="V243" s="26">
        <f>(($AC$1-Q243)/$AC$1)*R243</f>
        <v>70</v>
      </c>
      <c r="W243" s="26">
        <f>(($AC$1-S243)/$AC$1)*T243</f>
        <v>30</v>
      </c>
      <c r="X243" s="26">
        <f t="shared" si="46"/>
        <v>50</v>
      </c>
      <c r="Y243" s="26">
        <f t="shared" si="47"/>
        <v>20</v>
      </c>
    </row>
    <row r="244" spans="1:25" ht="12">
      <c r="A244" s="41">
        <f t="shared" si="48"/>
        <v>43</v>
      </c>
      <c r="B244">
        <v>69</v>
      </c>
      <c r="C244">
        <v>39</v>
      </c>
      <c r="D244" s="26">
        <f t="shared" si="44"/>
        <v>54</v>
      </c>
      <c r="E244" s="26">
        <f t="shared" si="45"/>
        <v>15</v>
      </c>
      <c r="P244" s="41">
        <f t="shared" si="49"/>
        <v>43</v>
      </c>
      <c r="Q244" s="43">
        <v>58</v>
      </c>
      <c r="R244" s="18">
        <v>70</v>
      </c>
      <c r="S244" s="43">
        <v>58</v>
      </c>
      <c r="T244" s="18">
        <v>30</v>
      </c>
      <c r="U244" s="43"/>
      <c r="V244" s="26">
        <f>(($AC$3-(Q244-($AC$2-$AC$3)))/$AC$3)*R244</f>
        <v>70</v>
      </c>
      <c r="W244" s="26">
        <f>(($AC$3-(S244-($AC$2-$AC$3)))/$AC$3)*T244</f>
        <v>30</v>
      </c>
      <c r="X244" s="26">
        <f t="shared" si="46"/>
        <v>50</v>
      </c>
      <c r="Y244" s="26">
        <f t="shared" si="47"/>
        <v>20</v>
      </c>
    </row>
    <row r="245" spans="1:25" ht="12">
      <c r="A245" s="1">
        <f t="shared" si="48"/>
        <v>44</v>
      </c>
      <c r="B245">
        <v>59</v>
      </c>
      <c r="C245">
        <v>31</v>
      </c>
      <c r="D245" s="26">
        <f t="shared" si="44"/>
        <v>45</v>
      </c>
      <c r="E245" s="26">
        <f t="shared" si="45"/>
        <v>14</v>
      </c>
      <c r="P245" s="1">
        <f t="shared" si="49"/>
        <v>44</v>
      </c>
      <c r="Q245" s="43">
        <v>0</v>
      </c>
      <c r="R245" s="18">
        <v>70</v>
      </c>
      <c r="S245" s="43">
        <v>0</v>
      </c>
      <c r="T245" s="18">
        <v>30</v>
      </c>
      <c r="U245" s="43"/>
      <c r="V245" s="26">
        <f>(($AC$1-Q245)/$AC$1)*R245</f>
        <v>70</v>
      </c>
      <c r="W245" s="26">
        <f>(($AC$1-S245)/$AC$1)*T245</f>
        <v>30</v>
      </c>
      <c r="X245" s="26">
        <f t="shared" si="46"/>
        <v>50</v>
      </c>
      <c r="Y245" s="26">
        <f t="shared" si="47"/>
        <v>20</v>
      </c>
    </row>
    <row r="246" spans="1:25" ht="12">
      <c r="A246" s="1">
        <f t="shared" si="48"/>
        <v>45</v>
      </c>
      <c r="B246">
        <v>57</v>
      </c>
      <c r="C246">
        <v>29</v>
      </c>
      <c r="D246" s="26">
        <f t="shared" si="44"/>
        <v>43</v>
      </c>
      <c r="E246" s="26">
        <f t="shared" si="45"/>
        <v>14</v>
      </c>
      <c r="P246" s="1">
        <f t="shared" si="49"/>
        <v>45</v>
      </c>
      <c r="Q246" s="43">
        <v>0</v>
      </c>
      <c r="R246" s="18">
        <v>70</v>
      </c>
      <c r="S246" s="43">
        <v>0</v>
      </c>
      <c r="T246" s="18">
        <v>30</v>
      </c>
      <c r="U246" s="43"/>
      <c r="V246" s="26">
        <f>(($AC$1-Q246)/$AC$1)*R246</f>
        <v>70</v>
      </c>
      <c r="W246" s="26">
        <f>(($AC$1-S246)/$AC$1)*T246</f>
        <v>30</v>
      </c>
      <c r="X246" s="26">
        <f t="shared" si="46"/>
        <v>50</v>
      </c>
      <c r="Y246" s="26">
        <f t="shared" si="47"/>
        <v>20</v>
      </c>
    </row>
    <row r="247" spans="1:25" ht="12">
      <c r="A247" s="41">
        <f t="shared" si="48"/>
        <v>46</v>
      </c>
      <c r="B247">
        <v>67</v>
      </c>
      <c r="C247">
        <v>35</v>
      </c>
      <c r="D247" s="26">
        <f t="shared" si="44"/>
        <v>51</v>
      </c>
      <c r="E247" s="26">
        <f t="shared" si="45"/>
        <v>16</v>
      </c>
      <c r="P247" s="41">
        <f t="shared" si="49"/>
        <v>46</v>
      </c>
      <c r="Q247" s="43">
        <v>58</v>
      </c>
      <c r="R247" s="18">
        <v>70</v>
      </c>
      <c r="S247" s="43">
        <v>58</v>
      </c>
      <c r="T247" s="18">
        <v>30</v>
      </c>
      <c r="U247" s="43"/>
      <c r="V247" s="26">
        <f>(($AC$3-(Q247-($AC$2-$AC$3)))/$AC$3)*R247</f>
        <v>70</v>
      </c>
      <c r="W247" s="26">
        <f>(($AC$3-(S247-($AC$2-$AC$3)))/$AC$3)*T247</f>
        <v>30</v>
      </c>
      <c r="X247" s="26">
        <f t="shared" si="46"/>
        <v>50</v>
      </c>
      <c r="Y247" s="26">
        <f t="shared" si="47"/>
        <v>20</v>
      </c>
    </row>
    <row r="248" spans="1:25" ht="12">
      <c r="A248" s="1">
        <f t="shared" si="48"/>
        <v>47</v>
      </c>
      <c r="B248">
        <v>60</v>
      </c>
      <c r="C248">
        <v>24</v>
      </c>
      <c r="D248" s="26">
        <f t="shared" si="44"/>
        <v>42</v>
      </c>
      <c r="E248" s="26">
        <f t="shared" si="45"/>
        <v>18</v>
      </c>
      <c r="P248" s="1">
        <f t="shared" si="49"/>
        <v>47</v>
      </c>
      <c r="Q248" s="43">
        <v>0</v>
      </c>
      <c r="R248" s="18">
        <v>70</v>
      </c>
      <c r="S248" s="43">
        <v>0</v>
      </c>
      <c r="T248" s="18">
        <v>30</v>
      </c>
      <c r="U248" s="43"/>
      <c r="V248" s="26">
        <f>(($AC$1-Q248)/$AC$1)*R248</f>
        <v>70</v>
      </c>
      <c r="W248" s="26">
        <f>(($AC$1-S248)/$AC$1)*T248</f>
        <v>30</v>
      </c>
      <c r="X248" s="26">
        <f t="shared" si="46"/>
        <v>50</v>
      </c>
      <c r="Y248" s="26">
        <f t="shared" si="47"/>
        <v>20</v>
      </c>
    </row>
    <row r="249" spans="1:25" ht="12">
      <c r="A249" s="41">
        <f t="shared" si="48"/>
        <v>48</v>
      </c>
      <c r="B249">
        <v>63</v>
      </c>
      <c r="C249">
        <v>34</v>
      </c>
      <c r="D249" s="26">
        <f t="shared" si="44"/>
        <v>48.5</v>
      </c>
      <c r="E249" s="26">
        <f t="shared" si="45"/>
        <v>14.5</v>
      </c>
      <c r="P249" s="41">
        <f t="shared" si="49"/>
        <v>48</v>
      </c>
      <c r="Q249" s="43">
        <v>58</v>
      </c>
      <c r="R249" s="18">
        <v>70</v>
      </c>
      <c r="S249" s="43">
        <v>58</v>
      </c>
      <c r="T249" s="18">
        <v>30</v>
      </c>
      <c r="U249" s="43"/>
      <c r="V249" s="26">
        <f>(($AC$3-(Q249-($AC$2-$AC$3)))/$AC$3)*R249</f>
        <v>70</v>
      </c>
      <c r="W249" s="26">
        <f>(($AC$3-(S249-($AC$2-$AC$3)))/$AC$3)*T249</f>
        <v>30</v>
      </c>
      <c r="X249" s="26">
        <f t="shared" si="46"/>
        <v>50</v>
      </c>
      <c r="Y249" s="26">
        <f t="shared" si="47"/>
        <v>20</v>
      </c>
    </row>
    <row r="250" spans="1:25" ht="12">
      <c r="A250" s="1">
        <f t="shared" si="48"/>
        <v>49</v>
      </c>
      <c r="B250">
        <v>50</v>
      </c>
      <c r="C250">
        <v>24</v>
      </c>
      <c r="D250" s="26">
        <f t="shared" si="44"/>
        <v>37</v>
      </c>
      <c r="E250" s="26">
        <f t="shared" si="45"/>
        <v>13</v>
      </c>
      <c r="P250" s="1">
        <f t="shared" si="49"/>
        <v>49</v>
      </c>
      <c r="Q250" s="43">
        <v>0</v>
      </c>
      <c r="R250" s="18">
        <v>70</v>
      </c>
      <c r="S250" s="43">
        <v>0</v>
      </c>
      <c r="T250" s="18">
        <v>30</v>
      </c>
      <c r="U250" s="43"/>
      <c r="V250" s="26">
        <f>(($AC$1-Q250)/$AC$1)*R250</f>
        <v>70</v>
      </c>
      <c r="W250" s="26">
        <f>(($AC$1-S250)/$AC$1)*T250</f>
        <v>30</v>
      </c>
      <c r="X250" s="26">
        <f t="shared" si="46"/>
        <v>50</v>
      </c>
      <c r="Y250" s="26">
        <f t="shared" si="47"/>
        <v>20</v>
      </c>
    </row>
    <row r="251" spans="1:25" ht="12">
      <c r="A251" s="41">
        <f t="shared" si="48"/>
        <v>50</v>
      </c>
      <c r="B251">
        <v>65</v>
      </c>
      <c r="C251">
        <v>38</v>
      </c>
      <c r="D251" s="26">
        <f t="shared" si="44"/>
        <v>51.5</v>
      </c>
      <c r="E251" s="26">
        <f t="shared" si="45"/>
        <v>13.5</v>
      </c>
      <c r="P251" s="41">
        <f t="shared" si="49"/>
        <v>50</v>
      </c>
      <c r="Q251" s="43">
        <v>58</v>
      </c>
      <c r="R251" s="18">
        <v>70</v>
      </c>
      <c r="S251" s="43">
        <v>58</v>
      </c>
      <c r="T251" s="18">
        <v>30</v>
      </c>
      <c r="U251" s="43"/>
      <c r="V251" s="26">
        <f>(($AC$3-(Q251-($AC$2-$AC$3)))/$AC$3)*R251</f>
        <v>70</v>
      </c>
      <c r="W251" s="26">
        <f>(($AC$3-(S251-($AC$2-$AC$3)))/$AC$3)*T251</f>
        <v>30</v>
      </c>
      <c r="X251" s="26">
        <f t="shared" si="46"/>
        <v>50</v>
      </c>
      <c r="Y251" s="26">
        <f t="shared" si="47"/>
        <v>20</v>
      </c>
    </row>
    <row r="252" spans="1:25" ht="12">
      <c r="A252" s="1">
        <f>A251+1</f>
        <v>51</v>
      </c>
      <c r="B252">
        <v>60</v>
      </c>
      <c r="C252">
        <v>28</v>
      </c>
      <c r="D252" s="26">
        <f t="shared" si="44"/>
        <v>44</v>
      </c>
      <c r="E252" s="26">
        <f t="shared" si="45"/>
        <v>16</v>
      </c>
      <c r="P252" s="1">
        <f>P251+1</f>
        <v>51</v>
      </c>
      <c r="Q252" s="43">
        <v>0</v>
      </c>
      <c r="R252" s="18">
        <v>70</v>
      </c>
      <c r="S252" s="43">
        <v>0</v>
      </c>
      <c r="T252" s="18">
        <v>30</v>
      </c>
      <c r="U252" s="43"/>
      <c r="V252" s="26">
        <f>(($AC$1-Q252)/$AC$1)*R252</f>
        <v>70</v>
      </c>
      <c r="W252" s="26">
        <f>(($AC$1-S252)/$AC$1)*T252</f>
        <v>30</v>
      </c>
      <c r="X252" s="26">
        <f t="shared" si="46"/>
        <v>50</v>
      </c>
      <c r="Y252" s="26">
        <f t="shared" si="47"/>
        <v>20</v>
      </c>
    </row>
    <row r="253" spans="1:25" ht="12">
      <c r="A253" s="1">
        <f t="shared" si="48"/>
        <v>52</v>
      </c>
      <c r="B253">
        <v>68</v>
      </c>
      <c r="C253">
        <v>30</v>
      </c>
      <c r="D253" s="26">
        <f t="shared" si="44"/>
        <v>49</v>
      </c>
      <c r="E253" s="26">
        <f t="shared" si="45"/>
        <v>19</v>
      </c>
      <c r="P253" s="1">
        <f t="shared" si="49"/>
        <v>52</v>
      </c>
      <c r="Q253" s="43">
        <v>0</v>
      </c>
      <c r="R253" s="18">
        <v>70</v>
      </c>
      <c r="S253" s="43">
        <v>0</v>
      </c>
      <c r="T253" s="18">
        <v>30</v>
      </c>
      <c r="U253" s="43"/>
      <c r="V253" s="26">
        <f>(($AC$1-Q253)/$AC$1)*R253</f>
        <v>70</v>
      </c>
      <c r="W253" s="26">
        <f>(($AC$1-S253)/$AC$1)*T253</f>
        <v>30</v>
      </c>
      <c r="X253" s="26">
        <f t="shared" si="46"/>
        <v>50</v>
      </c>
      <c r="Y253" s="26">
        <f t="shared" si="47"/>
        <v>20</v>
      </c>
    </row>
    <row r="254" spans="1:25" ht="12">
      <c r="A254" s="41">
        <f t="shared" si="48"/>
        <v>53</v>
      </c>
      <c r="B254">
        <v>60</v>
      </c>
      <c r="C254">
        <v>35</v>
      </c>
      <c r="D254" s="26">
        <f t="shared" si="44"/>
        <v>47.5</v>
      </c>
      <c r="E254" s="26">
        <f t="shared" si="45"/>
        <v>12.5</v>
      </c>
      <c r="P254" s="41">
        <f t="shared" si="49"/>
        <v>53</v>
      </c>
      <c r="Q254" s="43">
        <v>58</v>
      </c>
      <c r="R254" s="18">
        <v>70</v>
      </c>
      <c r="S254" s="43">
        <v>58</v>
      </c>
      <c r="T254" s="18">
        <v>30</v>
      </c>
      <c r="U254" s="43"/>
      <c r="V254" s="26">
        <f>(($AC$3-(Q254-($AC$2-$AC$3)))/$AC$3)*R254</f>
        <v>70</v>
      </c>
      <c r="W254" s="26">
        <f>(($AC$3-(S254-($AC$2-$AC$3)))/$AC$3)*T254</f>
        <v>30</v>
      </c>
      <c r="X254" s="26">
        <f t="shared" si="46"/>
        <v>50</v>
      </c>
      <c r="Y254" s="26">
        <f t="shared" si="47"/>
        <v>20</v>
      </c>
    </row>
    <row r="255" spans="1:25" ht="12">
      <c r="A255" s="1">
        <f t="shared" si="48"/>
        <v>54</v>
      </c>
      <c r="B255">
        <v>64</v>
      </c>
      <c r="C255">
        <v>25</v>
      </c>
      <c r="D255" s="26">
        <f t="shared" si="44"/>
        <v>44.5</v>
      </c>
      <c r="E255" s="26">
        <f t="shared" si="45"/>
        <v>19.5</v>
      </c>
      <c r="P255" s="1">
        <f t="shared" si="49"/>
        <v>54</v>
      </c>
      <c r="Q255" s="43">
        <v>0</v>
      </c>
      <c r="R255" s="18">
        <v>70</v>
      </c>
      <c r="S255" s="43">
        <v>0</v>
      </c>
      <c r="T255" s="18">
        <v>30</v>
      </c>
      <c r="U255" s="43"/>
      <c r="V255" s="26">
        <f>(($AC$1-Q255)/$AC$1)*R255</f>
        <v>70</v>
      </c>
      <c r="W255" s="26">
        <f>(($AC$1-S255)/$AC$1)*T255</f>
        <v>30</v>
      </c>
      <c r="X255" s="26">
        <f t="shared" si="46"/>
        <v>50</v>
      </c>
      <c r="Y255" s="26">
        <f t="shared" si="47"/>
        <v>20</v>
      </c>
    </row>
    <row r="256" spans="1:25" ht="12">
      <c r="A256" s="41">
        <f t="shared" si="48"/>
        <v>55</v>
      </c>
      <c r="B256">
        <v>71</v>
      </c>
      <c r="C256">
        <v>29</v>
      </c>
      <c r="D256" s="26">
        <f t="shared" si="44"/>
        <v>50</v>
      </c>
      <c r="E256" s="26">
        <f t="shared" si="45"/>
        <v>21</v>
      </c>
      <c r="P256" s="41">
        <f t="shared" si="49"/>
        <v>55</v>
      </c>
      <c r="Q256" s="43">
        <v>58</v>
      </c>
      <c r="R256" s="18">
        <v>70</v>
      </c>
      <c r="S256" s="43">
        <v>58</v>
      </c>
      <c r="T256" s="18">
        <v>30</v>
      </c>
      <c r="U256" s="43"/>
      <c r="V256" s="26">
        <f>(($AC$3-(Q256-($AC$2-$AC$3)))/$AC$3)*R256</f>
        <v>70</v>
      </c>
      <c r="W256" s="26">
        <f>(($AC$3-(S256-($AC$2-$AC$3)))/$AC$3)*T256</f>
        <v>30</v>
      </c>
      <c r="X256" s="26">
        <f t="shared" si="46"/>
        <v>50</v>
      </c>
      <c r="Y256" s="26">
        <f t="shared" si="47"/>
        <v>20</v>
      </c>
    </row>
    <row r="257" spans="1:25" ht="12">
      <c r="A257" s="1">
        <f t="shared" si="48"/>
        <v>56</v>
      </c>
      <c r="B257">
        <v>56</v>
      </c>
      <c r="C257">
        <v>23</v>
      </c>
      <c r="D257" s="26">
        <f t="shared" si="44"/>
        <v>39.5</v>
      </c>
      <c r="E257" s="26">
        <f t="shared" si="45"/>
        <v>16.5</v>
      </c>
      <c r="P257" s="1">
        <f t="shared" si="49"/>
        <v>56</v>
      </c>
      <c r="Q257" s="43">
        <v>0</v>
      </c>
      <c r="R257" s="18">
        <v>70</v>
      </c>
      <c r="S257" s="43">
        <v>0</v>
      </c>
      <c r="T257" s="18">
        <v>30</v>
      </c>
      <c r="U257" s="43"/>
      <c r="V257" s="26">
        <f>(($AC$1-Q257)/$AC$1)*R257</f>
        <v>70</v>
      </c>
      <c r="W257" s="26">
        <f>(($AC$1-S257)/$AC$1)*T257</f>
        <v>30</v>
      </c>
      <c r="X257" s="26">
        <f t="shared" si="46"/>
        <v>50</v>
      </c>
      <c r="Y257" s="26">
        <f t="shared" si="47"/>
        <v>20</v>
      </c>
    </row>
    <row r="258" spans="1:25" ht="12">
      <c r="A258" s="1">
        <f t="shared" si="48"/>
        <v>57</v>
      </c>
      <c r="B258">
        <v>66</v>
      </c>
      <c r="C258">
        <v>17</v>
      </c>
      <c r="D258" s="26">
        <f t="shared" si="44"/>
        <v>41.5</v>
      </c>
      <c r="E258" s="26">
        <f t="shared" si="45"/>
        <v>24.5</v>
      </c>
      <c r="P258" s="1">
        <f t="shared" si="49"/>
        <v>57</v>
      </c>
      <c r="Q258" s="43">
        <v>0</v>
      </c>
      <c r="R258" s="18">
        <v>70</v>
      </c>
      <c r="S258" s="43">
        <v>0</v>
      </c>
      <c r="T258" s="18">
        <v>30</v>
      </c>
      <c r="U258" s="43"/>
      <c r="V258" s="26">
        <f>(($AC$1-Q258)/$AC$1)*R258</f>
        <v>70</v>
      </c>
      <c r="W258" s="26">
        <f>(($AC$1-S258)/$AC$1)*T258</f>
        <v>30</v>
      </c>
      <c r="X258" s="26">
        <f t="shared" si="46"/>
        <v>50</v>
      </c>
      <c r="Y258" s="26">
        <f t="shared" si="47"/>
        <v>20</v>
      </c>
    </row>
    <row r="259" spans="1:25" ht="12">
      <c r="A259" s="41">
        <f t="shared" si="48"/>
        <v>58</v>
      </c>
      <c r="B259">
        <v>81</v>
      </c>
      <c r="C259">
        <v>27</v>
      </c>
      <c r="D259" s="26">
        <f t="shared" si="44"/>
        <v>54</v>
      </c>
      <c r="E259" s="26">
        <f t="shared" si="45"/>
        <v>27</v>
      </c>
      <c r="P259" s="41">
        <f t="shared" si="49"/>
        <v>58</v>
      </c>
      <c r="Q259" s="43">
        <v>58</v>
      </c>
      <c r="R259" s="18">
        <v>70</v>
      </c>
      <c r="S259" s="43">
        <v>58</v>
      </c>
      <c r="T259" s="18">
        <v>30</v>
      </c>
      <c r="U259" s="43"/>
      <c r="V259" s="26">
        <f>(($AC$3-(Q259-($AC$2-$AC$3)))/$AC$3)*R259</f>
        <v>70</v>
      </c>
      <c r="W259" s="26">
        <f>(($AC$3-(S259-($AC$2-$AC$3)))/$AC$3)*T259</f>
        <v>30</v>
      </c>
      <c r="X259" s="26">
        <f t="shared" si="46"/>
        <v>50</v>
      </c>
      <c r="Y259" s="26">
        <f t="shared" si="47"/>
        <v>20</v>
      </c>
    </row>
    <row r="260" spans="1:25" ht="12">
      <c r="A260" s="1">
        <f t="shared" si="48"/>
        <v>59</v>
      </c>
      <c r="B260">
        <v>65</v>
      </c>
      <c r="C260">
        <v>23</v>
      </c>
      <c r="D260" s="26">
        <f t="shared" si="44"/>
        <v>44</v>
      </c>
      <c r="E260" s="26">
        <f t="shared" si="45"/>
        <v>21</v>
      </c>
      <c r="P260" s="1">
        <f t="shared" si="49"/>
        <v>59</v>
      </c>
      <c r="Q260" s="43">
        <v>0</v>
      </c>
      <c r="R260" s="18">
        <v>70</v>
      </c>
      <c r="S260" s="43">
        <v>0</v>
      </c>
      <c r="T260" s="18">
        <v>30</v>
      </c>
      <c r="U260" s="43"/>
      <c r="V260" s="26">
        <f>(($AC$1-Q260)/$AC$1)*R260</f>
        <v>70</v>
      </c>
      <c r="W260" s="26">
        <f>(($AC$1-S260)/$AC$1)*T260</f>
        <v>30</v>
      </c>
      <c r="X260" s="26">
        <f t="shared" si="46"/>
        <v>50</v>
      </c>
      <c r="Y260" s="26">
        <f t="shared" si="47"/>
        <v>20</v>
      </c>
    </row>
    <row r="261" spans="1:25" ht="12">
      <c r="A261" s="41">
        <f t="shared" si="48"/>
        <v>60</v>
      </c>
      <c r="B261">
        <v>71</v>
      </c>
      <c r="C261">
        <v>35</v>
      </c>
      <c r="D261" s="26">
        <f t="shared" si="44"/>
        <v>53</v>
      </c>
      <c r="E261" s="26">
        <f t="shared" si="45"/>
        <v>18</v>
      </c>
      <c r="P261" s="41">
        <f t="shared" si="49"/>
        <v>60</v>
      </c>
      <c r="Q261" s="43">
        <v>58</v>
      </c>
      <c r="R261" s="18">
        <v>70</v>
      </c>
      <c r="S261" s="43">
        <v>58</v>
      </c>
      <c r="T261" s="18">
        <v>30</v>
      </c>
      <c r="U261" s="43"/>
      <c r="V261" s="26">
        <f>(($AC$3-(Q261-($AC$2-$AC$3)))/$AC$3)*R261</f>
        <v>70</v>
      </c>
      <c r="W261" s="26">
        <f>(($AC$3-(S261-($AC$2-$AC$3)))/$AC$3)*T261</f>
        <v>30</v>
      </c>
      <c r="X261" s="26">
        <f t="shared" si="46"/>
        <v>50</v>
      </c>
      <c r="Y261" s="26">
        <f t="shared" si="47"/>
        <v>20</v>
      </c>
    </row>
    <row r="262" spans="1:25" ht="12">
      <c r="A262" s="1">
        <f t="shared" si="48"/>
        <v>61</v>
      </c>
      <c r="B262">
        <v>62</v>
      </c>
      <c r="C262">
        <v>27</v>
      </c>
      <c r="D262" s="26">
        <f t="shared" si="44"/>
        <v>44.5</v>
      </c>
      <c r="E262" s="26">
        <f t="shared" si="45"/>
        <v>17.5</v>
      </c>
      <c r="P262" s="1">
        <f t="shared" si="49"/>
        <v>61</v>
      </c>
      <c r="Q262" s="43">
        <v>0</v>
      </c>
      <c r="R262" s="18">
        <v>70</v>
      </c>
      <c r="S262" s="43">
        <v>0</v>
      </c>
      <c r="T262" s="18">
        <v>30</v>
      </c>
      <c r="U262" s="43"/>
      <c r="V262" s="26">
        <f>(($AC$1-Q262)/$AC$1)*R262</f>
        <v>70</v>
      </c>
      <c r="W262" s="26">
        <f>(($AC$1-S262)/$AC$1)*T262</f>
        <v>30</v>
      </c>
      <c r="X262" s="26">
        <f t="shared" si="46"/>
        <v>50</v>
      </c>
      <c r="Y262" s="26">
        <f t="shared" si="47"/>
        <v>20</v>
      </c>
    </row>
    <row r="263" spans="1:25" ht="12">
      <c r="A263" s="41">
        <f t="shared" si="48"/>
        <v>62</v>
      </c>
      <c r="B263">
        <v>71</v>
      </c>
      <c r="C263">
        <v>31</v>
      </c>
      <c r="D263" s="26">
        <f t="shared" si="44"/>
        <v>51</v>
      </c>
      <c r="E263" s="26">
        <f t="shared" si="45"/>
        <v>20</v>
      </c>
      <c r="P263" s="41">
        <f t="shared" si="49"/>
        <v>62</v>
      </c>
      <c r="Q263" s="43">
        <v>58</v>
      </c>
      <c r="R263" s="18">
        <v>70</v>
      </c>
      <c r="S263" s="43">
        <v>58</v>
      </c>
      <c r="T263" s="18">
        <v>30</v>
      </c>
      <c r="U263" s="43"/>
      <c r="V263" s="26">
        <f>(($AC$3-(Q263-($AC$2-$AC$3)))/$AC$3)*R263</f>
        <v>70</v>
      </c>
      <c r="W263" s="26">
        <f>(($AC$3-(S263-($AC$2-$AC$3)))/$AC$3)*T263</f>
        <v>30</v>
      </c>
      <c r="X263" s="26">
        <f t="shared" si="46"/>
        <v>50</v>
      </c>
      <c r="Y263" s="26">
        <f t="shared" si="47"/>
        <v>20</v>
      </c>
    </row>
    <row r="264" spans="1:25" ht="12">
      <c r="A264" s="1">
        <f t="shared" si="48"/>
        <v>63</v>
      </c>
      <c r="B264">
        <v>63</v>
      </c>
      <c r="C264">
        <v>19</v>
      </c>
      <c r="D264" s="26">
        <f t="shared" si="44"/>
        <v>41</v>
      </c>
      <c r="E264" s="26">
        <f t="shared" si="45"/>
        <v>22</v>
      </c>
      <c r="P264" s="1">
        <f t="shared" si="49"/>
        <v>63</v>
      </c>
      <c r="Q264" s="43">
        <v>0</v>
      </c>
      <c r="R264" s="18">
        <v>70</v>
      </c>
      <c r="S264" s="43">
        <v>0</v>
      </c>
      <c r="T264" s="18">
        <v>30</v>
      </c>
      <c r="U264" s="43"/>
      <c r="V264" s="26">
        <f>(($AC$1-Q264)/$AC$1)*R264</f>
        <v>70</v>
      </c>
      <c r="W264" s="26">
        <f>(($AC$1-S264)/$AC$1)*T264</f>
        <v>30</v>
      </c>
      <c r="X264" s="26">
        <f t="shared" si="46"/>
        <v>50</v>
      </c>
      <c r="Y264" s="26">
        <f t="shared" si="47"/>
        <v>20</v>
      </c>
    </row>
    <row r="265" spans="1:25" ht="12">
      <c r="A265" s="1">
        <f t="shared" si="48"/>
        <v>64</v>
      </c>
      <c r="B265">
        <v>58</v>
      </c>
      <c r="C265">
        <v>23</v>
      </c>
      <c r="D265" s="26">
        <f t="shared" si="44"/>
        <v>40.5</v>
      </c>
      <c r="E265" s="26">
        <f t="shared" si="45"/>
        <v>17.5</v>
      </c>
      <c r="P265" s="1">
        <f t="shared" si="49"/>
        <v>64</v>
      </c>
      <c r="Q265" s="43">
        <v>0</v>
      </c>
      <c r="R265" s="18">
        <v>70</v>
      </c>
      <c r="S265" s="43">
        <v>0</v>
      </c>
      <c r="T265" s="18">
        <v>30</v>
      </c>
      <c r="U265" s="43"/>
      <c r="V265" s="26">
        <f>(($AC$1-Q265)/$AC$1)*R265</f>
        <v>70</v>
      </c>
      <c r="W265" s="26">
        <f>(($AC$1-S265)/$AC$1)*T265</f>
        <v>30</v>
      </c>
      <c r="X265" s="26">
        <f t="shared" si="46"/>
        <v>50</v>
      </c>
      <c r="Y265" s="26">
        <f t="shared" si="47"/>
        <v>20</v>
      </c>
    </row>
    <row r="266" spans="1:25" ht="12">
      <c r="A266" s="41">
        <f t="shared" si="48"/>
        <v>65</v>
      </c>
      <c r="B266">
        <v>70</v>
      </c>
      <c r="C266">
        <v>29</v>
      </c>
      <c r="D266" s="26">
        <f t="shared" si="44"/>
        <v>49.5</v>
      </c>
      <c r="E266" s="26">
        <f t="shared" si="45"/>
        <v>20.5</v>
      </c>
      <c r="P266" s="41">
        <f t="shared" si="49"/>
        <v>65</v>
      </c>
      <c r="Q266" s="43">
        <v>58</v>
      </c>
      <c r="R266" s="18">
        <v>70</v>
      </c>
      <c r="S266" s="43">
        <v>58</v>
      </c>
      <c r="T266" s="18">
        <v>30</v>
      </c>
      <c r="U266" s="43"/>
      <c r="V266" s="26">
        <f>(($AC$3-(Q266-($AC$2-$AC$3)))/$AC$3)*R266</f>
        <v>70</v>
      </c>
      <c r="W266" s="26">
        <f>(($AC$3-(S266-($AC$2-$AC$3)))/$AC$3)*T266</f>
        <v>30</v>
      </c>
      <c r="X266" s="26">
        <f t="shared" si="46"/>
        <v>50</v>
      </c>
      <c r="Y266" s="26">
        <f t="shared" si="47"/>
        <v>20</v>
      </c>
    </row>
    <row r="267" spans="1:25" ht="12">
      <c r="A267" s="1">
        <f t="shared" si="48"/>
        <v>66</v>
      </c>
      <c r="B267">
        <v>64</v>
      </c>
      <c r="C267">
        <v>20</v>
      </c>
      <c r="D267" s="26">
        <f aca="true" t="shared" si="50" ref="D267:D289">(B267+C267)/2</f>
        <v>42</v>
      </c>
      <c r="E267" s="26">
        <f aca="true" t="shared" si="51" ref="E267:E289">(B267-C267)/2</f>
        <v>22</v>
      </c>
      <c r="P267" s="1">
        <f t="shared" si="49"/>
        <v>66</v>
      </c>
      <c r="Q267" s="43">
        <v>0</v>
      </c>
      <c r="R267" s="18">
        <v>70</v>
      </c>
      <c r="S267" s="43">
        <v>0</v>
      </c>
      <c r="T267" s="18">
        <v>30</v>
      </c>
      <c r="U267" s="43"/>
      <c r="V267" s="26">
        <f>(($AC$1-Q267)/$AC$1)*R267</f>
        <v>70</v>
      </c>
      <c r="W267" s="26">
        <f>(($AC$1-S267)/$AC$1)*T267</f>
        <v>30</v>
      </c>
      <c r="X267" s="26">
        <f aca="true" t="shared" si="52" ref="X267:X289">(V267+W267)/2</f>
        <v>50</v>
      </c>
      <c r="Y267" s="26">
        <f aca="true" t="shared" si="53" ref="Y267:Y289">(V267-W267)/2</f>
        <v>20</v>
      </c>
    </row>
    <row r="268" spans="1:25" ht="12">
      <c r="A268" s="41">
        <f aca="true" t="shared" si="54" ref="A268:A289">A267+1</f>
        <v>67</v>
      </c>
      <c r="B268">
        <v>70</v>
      </c>
      <c r="C268">
        <v>29</v>
      </c>
      <c r="D268" s="26">
        <f t="shared" si="50"/>
        <v>49.5</v>
      </c>
      <c r="E268" s="26">
        <f t="shared" si="51"/>
        <v>20.5</v>
      </c>
      <c r="P268" s="41">
        <f aca="true" t="shared" si="55" ref="P268:P289">P267+1</f>
        <v>67</v>
      </c>
      <c r="Q268" s="43">
        <v>58</v>
      </c>
      <c r="R268" s="18">
        <v>70</v>
      </c>
      <c r="S268" s="43">
        <v>58</v>
      </c>
      <c r="T268" s="18">
        <v>30</v>
      </c>
      <c r="U268" s="43"/>
      <c r="V268" s="26">
        <f>(($AC$3-(Q268-($AC$2-$AC$3)))/$AC$3)*R268</f>
        <v>70</v>
      </c>
      <c r="W268" s="26">
        <f>(($AC$3-(S268-($AC$2-$AC$3)))/$AC$3)*T268</f>
        <v>30</v>
      </c>
      <c r="X268" s="26">
        <f t="shared" si="52"/>
        <v>50</v>
      </c>
      <c r="Y268" s="26">
        <f t="shared" si="53"/>
        <v>20</v>
      </c>
    </row>
    <row r="269" spans="1:25" ht="12">
      <c r="A269" s="1">
        <f t="shared" si="54"/>
        <v>68</v>
      </c>
      <c r="B269">
        <v>67</v>
      </c>
      <c r="C269">
        <v>26</v>
      </c>
      <c r="D269" s="26">
        <f t="shared" si="50"/>
        <v>46.5</v>
      </c>
      <c r="E269" s="26">
        <f t="shared" si="51"/>
        <v>20.5</v>
      </c>
      <c r="P269" s="1">
        <f t="shared" si="55"/>
        <v>68</v>
      </c>
      <c r="Q269" s="43">
        <v>0</v>
      </c>
      <c r="R269" s="18">
        <v>70</v>
      </c>
      <c r="S269" s="43">
        <v>0</v>
      </c>
      <c r="T269" s="18">
        <v>30</v>
      </c>
      <c r="U269" s="43"/>
      <c r="V269" s="26">
        <f>(($AC$1-Q269)/$AC$1)*R269</f>
        <v>70</v>
      </c>
      <c r="W269" s="26">
        <f>(($AC$1-S269)/$AC$1)*T269</f>
        <v>30</v>
      </c>
      <c r="X269" s="26">
        <f t="shared" si="52"/>
        <v>50</v>
      </c>
      <c r="Y269" s="26">
        <f t="shared" si="53"/>
        <v>20</v>
      </c>
    </row>
    <row r="270" spans="1:25" ht="12">
      <c r="A270" s="42">
        <f t="shared" si="54"/>
        <v>69</v>
      </c>
      <c r="B270">
        <v>58</v>
      </c>
      <c r="C270">
        <v>29</v>
      </c>
      <c r="D270" s="26">
        <f t="shared" si="50"/>
        <v>43.5</v>
      </c>
      <c r="E270" s="26">
        <f t="shared" si="51"/>
        <v>14.5</v>
      </c>
      <c r="P270" s="42">
        <f t="shared" si="55"/>
        <v>69</v>
      </c>
      <c r="Q270" s="43">
        <v>0</v>
      </c>
      <c r="R270" s="18">
        <v>70</v>
      </c>
      <c r="S270" s="43">
        <v>0</v>
      </c>
      <c r="T270" s="18">
        <v>30</v>
      </c>
      <c r="U270" s="43"/>
      <c r="V270" s="26">
        <f>(($AC$1-Q270)/$AC$1)*R270</f>
        <v>70</v>
      </c>
      <c r="W270" s="26">
        <f>(($AC$1-S270)/$AC$1)*T270</f>
        <v>30</v>
      </c>
      <c r="X270" s="26">
        <f t="shared" si="52"/>
        <v>50</v>
      </c>
      <c r="Y270" s="26">
        <f t="shared" si="53"/>
        <v>20</v>
      </c>
    </row>
    <row r="271" spans="1:25" ht="12">
      <c r="A271" s="41">
        <f t="shared" si="54"/>
        <v>70</v>
      </c>
      <c r="B271">
        <v>71</v>
      </c>
      <c r="C271">
        <v>39</v>
      </c>
      <c r="D271" s="26">
        <f t="shared" si="50"/>
        <v>55</v>
      </c>
      <c r="E271" s="26">
        <f t="shared" si="51"/>
        <v>16</v>
      </c>
      <c r="P271" s="41">
        <f t="shared" si="55"/>
        <v>70</v>
      </c>
      <c r="Q271" s="43">
        <v>58</v>
      </c>
      <c r="R271" s="18">
        <v>70</v>
      </c>
      <c r="S271" s="43">
        <v>58</v>
      </c>
      <c r="T271" s="18">
        <v>30</v>
      </c>
      <c r="U271" s="43"/>
      <c r="V271" s="26">
        <f>(($AC$3-(Q271-($AC$2-$AC$3)))/$AC$3)*R271</f>
        <v>70</v>
      </c>
      <c r="W271" s="26">
        <f>(($AC$3-(S271-($AC$2-$AC$3)))/$AC$3)*T271</f>
        <v>30</v>
      </c>
      <c r="X271" s="26">
        <f t="shared" si="52"/>
        <v>50</v>
      </c>
      <c r="Y271" s="26">
        <f t="shared" si="53"/>
        <v>20</v>
      </c>
    </row>
    <row r="272" spans="1:25" ht="12">
      <c r="A272" s="1">
        <f t="shared" si="54"/>
        <v>71</v>
      </c>
      <c r="B272">
        <v>60</v>
      </c>
      <c r="C272">
        <v>33</v>
      </c>
      <c r="D272" s="26">
        <f t="shared" si="50"/>
        <v>46.5</v>
      </c>
      <c r="E272" s="26">
        <f t="shared" si="51"/>
        <v>13.5</v>
      </c>
      <c r="P272" s="1">
        <f t="shared" si="55"/>
        <v>71</v>
      </c>
      <c r="Q272" s="43">
        <v>0</v>
      </c>
      <c r="R272" s="18">
        <v>70</v>
      </c>
      <c r="S272" s="43">
        <v>0</v>
      </c>
      <c r="T272" s="18">
        <v>30</v>
      </c>
      <c r="U272" s="43"/>
      <c r="V272" s="26">
        <f>(($AC$1-Q272)/$AC$1)*R272</f>
        <v>70</v>
      </c>
      <c r="W272" s="26">
        <f>(($AC$1-S272)/$AC$1)*T272</f>
        <v>30</v>
      </c>
      <c r="X272" s="26">
        <f t="shared" si="52"/>
        <v>50</v>
      </c>
      <c r="Y272" s="26">
        <f t="shared" si="53"/>
        <v>20</v>
      </c>
    </row>
    <row r="273" spans="1:25" ht="12">
      <c r="A273" s="41">
        <f t="shared" si="54"/>
        <v>72</v>
      </c>
      <c r="B273">
        <v>78</v>
      </c>
      <c r="C273">
        <v>33</v>
      </c>
      <c r="D273" s="26">
        <f t="shared" si="50"/>
        <v>55.5</v>
      </c>
      <c r="E273" s="26">
        <f t="shared" si="51"/>
        <v>22.5</v>
      </c>
      <c r="P273" s="41">
        <f t="shared" si="55"/>
        <v>72</v>
      </c>
      <c r="Q273" s="43">
        <v>58</v>
      </c>
      <c r="R273" s="18">
        <v>70</v>
      </c>
      <c r="S273" s="43">
        <v>58</v>
      </c>
      <c r="T273" s="18">
        <v>30</v>
      </c>
      <c r="U273" s="43"/>
      <c r="V273" s="26">
        <f>(($AC$3-(Q273-($AC$2-$AC$3)))/$AC$3)*R273</f>
        <v>70</v>
      </c>
      <c r="W273" s="26">
        <f>(($AC$3-(S273-($AC$2-$AC$3)))/$AC$3)*T273</f>
        <v>30</v>
      </c>
      <c r="X273" s="26">
        <f t="shared" si="52"/>
        <v>50</v>
      </c>
      <c r="Y273" s="26">
        <f t="shared" si="53"/>
        <v>20</v>
      </c>
    </row>
    <row r="274" spans="1:25" ht="12">
      <c r="A274" s="1">
        <f t="shared" si="54"/>
        <v>73</v>
      </c>
      <c r="B274">
        <v>61</v>
      </c>
      <c r="C274">
        <v>31</v>
      </c>
      <c r="D274" s="26">
        <f t="shared" si="50"/>
        <v>46</v>
      </c>
      <c r="E274" s="26">
        <f t="shared" si="51"/>
        <v>15</v>
      </c>
      <c r="P274" s="1">
        <f t="shared" si="55"/>
        <v>73</v>
      </c>
      <c r="Q274" s="43">
        <v>0</v>
      </c>
      <c r="R274" s="18">
        <v>70</v>
      </c>
      <c r="S274" s="43">
        <v>0</v>
      </c>
      <c r="T274" s="18">
        <v>30</v>
      </c>
      <c r="U274" s="43"/>
      <c r="V274" s="26">
        <f>(($AC$1-Q274)/$AC$1)*R274</f>
        <v>70</v>
      </c>
      <c r="W274" s="26">
        <f>(($AC$1-S274)/$AC$1)*T274</f>
        <v>30</v>
      </c>
      <c r="X274" s="26">
        <f t="shared" si="52"/>
        <v>50</v>
      </c>
      <c r="Y274" s="26">
        <f t="shared" si="53"/>
        <v>20</v>
      </c>
    </row>
    <row r="275" spans="1:25" ht="12">
      <c r="A275" s="41">
        <f t="shared" si="54"/>
        <v>74</v>
      </c>
      <c r="B275">
        <v>73</v>
      </c>
      <c r="C275">
        <v>31</v>
      </c>
      <c r="D275" s="26">
        <f t="shared" si="50"/>
        <v>52</v>
      </c>
      <c r="E275" s="26">
        <f t="shared" si="51"/>
        <v>21</v>
      </c>
      <c r="P275" s="41">
        <f t="shared" si="55"/>
        <v>74</v>
      </c>
      <c r="Q275" s="43">
        <v>58</v>
      </c>
      <c r="R275" s="18">
        <v>70</v>
      </c>
      <c r="S275" s="43">
        <v>58</v>
      </c>
      <c r="T275" s="18">
        <v>30</v>
      </c>
      <c r="U275" s="43"/>
      <c r="V275" s="26">
        <f>(($AC$3-(Q275-($AC$2-$AC$3)))/$AC$3)*R275</f>
        <v>70</v>
      </c>
      <c r="W275" s="26">
        <f>(($AC$3-(S275-($AC$2-$AC$3)))/$AC$3)*T275</f>
        <v>30</v>
      </c>
      <c r="X275" s="26">
        <f t="shared" si="52"/>
        <v>50</v>
      </c>
      <c r="Y275" s="26">
        <f t="shared" si="53"/>
        <v>20</v>
      </c>
    </row>
    <row r="276" spans="1:25" ht="12">
      <c r="A276" s="1">
        <f t="shared" si="54"/>
        <v>75</v>
      </c>
      <c r="B276">
        <v>45</v>
      </c>
      <c r="C276">
        <v>17</v>
      </c>
      <c r="D276" s="26">
        <f t="shared" si="50"/>
        <v>31</v>
      </c>
      <c r="E276" s="26">
        <f t="shared" si="51"/>
        <v>14</v>
      </c>
      <c r="P276" s="1">
        <f t="shared" si="55"/>
        <v>75</v>
      </c>
      <c r="Q276" s="43">
        <v>0</v>
      </c>
      <c r="R276" s="18">
        <v>70</v>
      </c>
      <c r="S276" s="43">
        <v>0</v>
      </c>
      <c r="T276" s="18">
        <v>30</v>
      </c>
      <c r="U276" s="43"/>
      <c r="V276" s="26">
        <f>(($AC$1-Q276)/$AC$1)*R276</f>
        <v>70</v>
      </c>
      <c r="W276" s="26">
        <f>(($AC$1-S276)/$AC$1)*T276</f>
        <v>30</v>
      </c>
      <c r="X276" s="26">
        <f t="shared" si="52"/>
        <v>50</v>
      </c>
      <c r="Y276" s="26">
        <f t="shared" si="53"/>
        <v>20</v>
      </c>
    </row>
    <row r="277" spans="1:25" ht="12">
      <c r="A277" s="1">
        <f t="shared" si="54"/>
        <v>76</v>
      </c>
      <c r="B277">
        <v>61</v>
      </c>
      <c r="C277">
        <v>27</v>
      </c>
      <c r="D277" s="26">
        <f t="shared" si="50"/>
        <v>44</v>
      </c>
      <c r="E277" s="26">
        <f t="shared" si="51"/>
        <v>17</v>
      </c>
      <c r="P277" s="1">
        <f t="shared" si="55"/>
        <v>76</v>
      </c>
      <c r="Q277" s="43">
        <v>0</v>
      </c>
      <c r="R277" s="18">
        <v>70</v>
      </c>
      <c r="S277" s="43">
        <v>0</v>
      </c>
      <c r="T277" s="18">
        <v>30</v>
      </c>
      <c r="U277" s="43"/>
      <c r="V277" s="26">
        <f>(($AC$1-Q277)/$AC$1)*R277</f>
        <v>70</v>
      </c>
      <c r="W277" s="26">
        <f>(($AC$1-S277)/$AC$1)*T277</f>
        <v>30</v>
      </c>
      <c r="X277" s="26">
        <f t="shared" si="52"/>
        <v>50</v>
      </c>
      <c r="Y277" s="26">
        <f t="shared" si="53"/>
        <v>20</v>
      </c>
    </row>
    <row r="278" spans="1:25" ht="12">
      <c r="A278" s="41">
        <f t="shared" si="54"/>
        <v>77</v>
      </c>
      <c r="B278">
        <v>79</v>
      </c>
      <c r="C278">
        <v>26</v>
      </c>
      <c r="D278" s="26">
        <f t="shared" si="50"/>
        <v>52.5</v>
      </c>
      <c r="E278" s="26">
        <f t="shared" si="51"/>
        <v>26.5</v>
      </c>
      <c r="P278" s="41">
        <f t="shared" si="55"/>
        <v>77</v>
      </c>
      <c r="Q278" s="43">
        <v>58</v>
      </c>
      <c r="R278" s="18">
        <v>70</v>
      </c>
      <c r="S278" s="43">
        <v>58</v>
      </c>
      <c r="T278" s="18">
        <v>30</v>
      </c>
      <c r="U278" s="43"/>
      <c r="V278" s="26">
        <f>(($AC$3-(Q278-($AC$2-$AC$3)))/$AC$3)*R278</f>
        <v>70</v>
      </c>
      <c r="W278" s="26">
        <f>(($AC$3-(S278-($AC$2-$AC$3)))/$AC$3)*T278</f>
        <v>30</v>
      </c>
      <c r="X278" s="26">
        <f t="shared" si="52"/>
        <v>50</v>
      </c>
      <c r="Y278" s="26">
        <f t="shared" si="53"/>
        <v>20</v>
      </c>
    </row>
    <row r="279" spans="1:25" ht="12">
      <c r="A279" s="1">
        <f t="shared" si="54"/>
        <v>78</v>
      </c>
      <c r="B279">
        <v>65</v>
      </c>
      <c r="C279">
        <v>27</v>
      </c>
      <c r="D279" s="26">
        <f t="shared" si="50"/>
        <v>46</v>
      </c>
      <c r="E279" s="26">
        <f t="shared" si="51"/>
        <v>19</v>
      </c>
      <c r="P279" s="1">
        <f t="shared" si="55"/>
        <v>78</v>
      </c>
      <c r="Q279" s="43">
        <v>0</v>
      </c>
      <c r="R279" s="18">
        <v>70</v>
      </c>
      <c r="S279" s="43">
        <v>0</v>
      </c>
      <c r="T279" s="18">
        <v>30</v>
      </c>
      <c r="U279" s="43"/>
      <c r="V279" s="26">
        <f>(($AC$1-Q279)/$AC$1)*R279</f>
        <v>70</v>
      </c>
      <c r="W279" s="26">
        <f>(($AC$1-S279)/$AC$1)*T279</f>
        <v>30</v>
      </c>
      <c r="X279" s="26">
        <f t="shared" si="52"/>
        <v>50</v>
      </c>
      <c r="Y279" s="26">
        <f t="shared" si="53"/>
        <v>20</v>
      </c>
    </row>
    <row r="280" spans="1:25" ht="12">
      <c r="A280" s="41">
        <f t="shared" si="54"/>
        <v>79</v>
      </c>
      <c r="B280">
        <v>67</v>
      </c>
      <c r="C280">
        <v>39</v>
      </c>
      <c r="D280" s="26">
        <f t="shared" si="50"/>
        <v>53</v>
      </c>
      <c r="E280" s="26">
        <f t="shared" si="51"/>
        <v>14</v>
      </c>
      <c r="P280" s="41">
        <f t="shared" si="55"/>
        <v>79</v>
      </c>
      <c r="Q280" s="43">
        <v>58</v>
      </c>
      <c r="R280" s="18">
        <v>70</v>
      </c>
      <c r="S280" s="43">
        <v>58</v>
      </c>
      <c r="T280" s="18">
        <v>30</v>
      </c>
      <c r="U280" s="43"/>
      <c r="V280" s="26">
        <f>(($AC$3-(Q280-($AC$2-$AC$3)))/$AC$3)*R280</f>
        <v>70</v>
      </c>
      <c r="W280" s="26">
        <f>(($AC$3-(S280-($AC$2-$AC$3)))/$AC$3)*T280</f>
        <v>30</v>
      </c>
      <c r="X280" s="26">
        <f t="shared" si="52"/>
        <v>50</v>
      </c>
      <c r="Y280" s="26">
        <f t="shared" si="53"/>
        <v>20</v>
      </c>
    </row>
    <row r="281" spans="1:25" ht="12">
      <c r="A281" s="1">
        <f t="shared" si="54"/>
        <v>80</v>
      </c>
      <c r="B281">
        <v>60</v>
      </c>
      <c r="C281">
        <v>27</v>
      </c>
      <c r="D281" s="26">
        <f t="shared" si="50"/>
        <v>43.5</v>
      </c>
      <c r="E281" s="26">
        <f t="shared" si="51"/>
        <v>16.5</v>
      </c>
      <c r="P281" s="1">
        <f t="shared" si="55"/>
        <v>80</v>
      </c>
      <c r="Q281" s="43">
        <v>0</v>
      </c>
      <c r="R281" s="18">
        <v>70</v>
      </c>
      <c r="S281" s="43">
        <v>0</v>
      </c>
      <c r="T281" s="18">
        <v>30</v>
      </c>
      <c r="U281" s="43"/>
      <c r="V281" s="26">
        <f>(($AC$1-Q281)/$AC$1)*R281</f>
        <v>70</v>
      </c>
      <c r="W281" s="26">
        <f>(($AC$1-S281)/$AC$1)*T281</f>
        <v>30</v>
      </c>
      <c r="X281" s="26">
        <f t="shared" si="52"/>
        <v>50</v>
      </c>
      <c r="Y281" s="26">
        <f t="shared" si="53"/>
        <v>20</v>
      </c>
    </row>
    <row r="282" spans="1:25" ht="12">
      <c r="A282" s="1">
        <f t="shared" si="54"/>
        <v>81</v>
      </c>
      <c r="B282">
        <v>68</v>
      </c>
      <c r="C282">
        <v>20</v>
      </c>
      <c r="D282" s="26">
        <f t="shared" si="50"/>
        <v>44</v>
      </c>
      <c r="E282" s="26">
        <f t="shared" si="51"/>
        <v>24</v>
      </c>
      <c r="P282" s="1">
        <f t="shared" si="55"/>
        <v>81</v>
      </c>
      <c r="Q282" s="43">
        <v>0</v>
      </c>
      <c r="R282" s="18">
        <v>70</v>
      </c>
      <c r="S282" s="43">
        <v>0</v>
      </c>
      <c r="T282" s="18">
        <v>30</v>
      </c>
      <c r="U282" s="43"/>
      <c r="V282" s="26">
        <f>(($AC$1-Q282)/$AC$1)*R282</f>
        <v>70</v>
      </c>
      <c r="W282" s="26">
        <f>(($AC$1-S282)/$AC$1)*T282</f>
        <v>30</v>
      </c>
      <c r="X282" s="26">
        <f t="shared" si="52"/>
        <v>50</v>
      </c>
      <c r="Y282" s="26">
        <f t="shared" si="53"/>
        <v>20</v>
      </c>
    </row>
    <row r="283" spans="1:25" ht="12">
      <c r="A283" s="41">
        <f t="shared" si="54"/>
        <v>82</v>
      </c>
      <c r="B283">
        <v>78</v>
      </c>
      <c r="C283">
        <v>37</v>
      </c>
      <c r="D283" s="26">
        <f t="shared" si="50"/>
        <v>57.5</v>
      </c>
      <c r="E283" s="26">
        <f t="shared" si="51"/>
        <v>20.5</v>
      </c>
      <c r="P283" s="41">
        <f t="shared" si="55"/>
        <v>82</v>
      </c>
      <c r="Q283" s="43">
        <v>58</v>
      </c>
      <c r="R283" s="18">
        <v>70</v>
      </c>
      <c r="S283" s="43">
        <v>58</v>
      </c>
      <c r="T283" s="18">
        <v>30</v>
      </c>
      <c r="U283" s="43"/>
      <c r="V283" s="26">
        <f>(($AC$3-(Q283-($AC$2-$AC$3)))/$AC$3)*R283</f>
        <v>70</v>
      </c>
      <c r="W283" s="26">
        <f>(($AC$3-(S283-($AC$2-$AC$3)))/$AC$3)*T283</f>
        <v>30</v>
      </c>
      <c r="X283" s="26">
        <f t="shared" si="52"/>
        <v>50</v>
      </c>
      <c r="Y283" s="26">
        <f t="shared" si="53"/>
        <v>20</v>
      </c>
    </row>
    <row r="284" spans="1:25" ht="12">
      <c r="A284" s="1">
        <f t="shared" si="54"/>
        <v>83</v>
      </c>
      <c r="B284">
        <v>61</v>
      </c>
      <c r="C284">
        <v>27</v>
      </c>
      <c r="D284" s="26">
        <f t="shared" si="50"/>
        <v>44</v>
      </c>
      <c r="E284" s="26">
        <f t="shared" si="51"/>
        <v>17</v>
      </c>
      <c r="P284" s="1">
        <f t="shared" si="55"/>
        <v>83</v>
      </c>
      <c r="Q284" s="43">
        <v>0</v>
      </c>
      <c r="R284" s="18">
        <v>70</v>
      </c>
      <c r="S284" s="43">
        <v>0</v>
      </c>
      <c r="T284" s="18">
        <v>30</v>
      </c>
      <c r="U284" s="43"/>
      <c r="V284" s="26">
        <f>(($AC$1-Q284)/$AC$1)*R284</f>
        <v>70</v>
      </c>
      <c r="W284" s="26">
        <f>(($AC$1-S284)/$AC$1)*T284</f>
        <v>30</v>
      </c>
      <c r="X284" s="26">
        <f t="shared" si="52"/>
        <v>50</v>
      </c>
      <c r="Y284" s="26">
        <f t="shared" si="53"/>
        <v>20</v>
      </c>
    </row>
    <row r="285" spans="1:25" ht="12">
      <c r="A285" s="41">
        <f t="shared" si="54"/>
        <v>84</v>
      </c>
      <c r="B285">
        <v>81</v>
      </c>
      <c r="C285">
        <v>32</v>
      </c>
      <c r="D285" s="26">
        <f t="shared" si="50"/>
        <v>56.5</v>
      </c>
      <c r="E285" s="26">
        <f t="shared" si="51"/>
        <v>24.5</v>
      </c>
      <c r="P285" s="41">
        <f t="shared" si="55"/>
        <v>84</v>
      </c>
      <c r="Q285" s="43">
        <v>58</v>
      </c>
      <c r="R285" s="18">
        <v>70</v>
      </c>
      <c r="S285" s="43">
        <v>58</v>
      </c>
      <c r="T285" s="18">
        <v>30</v>
      </c>
      <c r="U285" s="43"/>
      <c r="V285" s="26">
        <f>(($AC$3-(Q285-($AC$2-$AC$3)))/$AC$3)*R285</f>
        <v>70</v>
      </c>
      <c r="W285" s="26">
        <f>(($AC$3-(S285-($AC$2-$AC$3)))/$AC$3)*T285</f>
        <v>30</v>
      </c>
      <c r="X285" s="26">
        <f t="shared" si="52"/>
        <v>50</v>
      </c>
      <c r="Y285" s="26">
        <f t="shared" si="53"/>
        <v>20</v>
      </c>
    </row>
    <row r="286" spans="1:25" ht="12">
      <c r="A286" s="1">
        <f t="shared" si="54"/>
        <v>85</v>
      </c>
      <c r="B286">
        <v>61</v>
      </c>
      <c r="C286">
        <v>21</v>
      </c>
      <c r="D286" s="26">
        <f t="shared" si="50"/>
        <v>41</v>
      </c>
      <c r="E286" s="26">
        <f t="shared" si="51"/>
        <v>20</v>
      </c>
      <c r="P286" s="1">
        <f t="shared" si="55"/>
        <v>85</v>
      </c>
      <c r="Q286" s="43">
        <v>0</v>
      </c>
      <c r="R286" s="18">
        <v>70</v>
      </c>
      <c r="S286" s="43">
        <v>0</v>
      </c>
      <c r="T286" s="18">
        <v>30</v>
      </c>
      <c r="U286" s="43"/>
      <c r="V286" s="26">
        <f>(($AC$1-Q286)/$AC$1)*R286</f>
        <v>70</v>
      </c>
      <c r="W286" s="26">
        <f>(($AC$1-S286)/$AC$1)*T286</f>
        <v>30</v>
      </c>
      <c r="X286" s="26">
        <f t="shared" si="52"/>
        <v>50</v>
      </c>
      <c r="Y286" s="26">
        <f t="shared" si="53"/>
        <v>20</v>
      </c>
    </row>
    <row r="287" spans="1:25" ht="12">
      <c r="A287" s="48">
        <v>86</v>
      </c>
      <c r="B287">
        <v>71</v>
      </c>
      <c r="C287">
        <v>31</v>
      </c>
      <c r="D287" s="26">
        <f t="shared" si="50"/>
        <v>51</v>
      </c>
      <c r="E287" s="26">
        <f t="shared" si="51"/>
        <v>20</v>
      </c>
      <c r="P287" s="48">
        <v>86</v>
      </c>
      <c r="Q287" s="43">
        <v>58</v>
      </c>
      <c r="R287" s="18">
        <v>70</v>
      </c>
      <c r="S287" s="43">
        <v>58</v>
      </c>
      <c r="T287" s="18">
        <v>30</v>
      </c>
      <c r="U287" s="43"/>
      <c r="V287" s="26">
        <f>(($AC$3-(Q287-($AC$2-$AC$3)))/$AC$3)*R287</f>
        <v>70</v>
      </c>
      <c r="W287" s="26">
        <f>(($AC$3-(S287-($AC$2-$AC$3)))/$AC$3)*T287</f>
        <v>30</v>
      </c>
      <c r="X287" s="26">
        <f t="shared" si="52"/>
        <v>50</v>
      </c>
      <c r="Y287" s="26">
        <f t="shared" si="53"/>
        <v>20</v>
      </c>
    </row>
    <row r="288" spans="1:25" ht="12">
      <c r="A288" s="1">
        <f t="shared" si="54"/>
        <v>87</v>
      </c>
      <c r="B288">
        <v>67</v>
      </c>
      <c r="C288">
        <v>29</v>
      </c>
      <c r="D288" s="26">
        <f t="shared" si="50"/>
        <v>48</v>
      </c>
      <c r="E288" s="26">
        <f t="shared" si="51"/>
        <v>19</v>
      </c>
      <c r="P288" s="1">
        <f t="shared" si="55"/>
        <v>87</v>
      </c>
      <c r="Q288" s="43">
        <v>0</v>
      </c>
      <c r="R288" s="18">
        <v>70</v>
      </c>
      <c r="S288" s="43">
        <v>0</v>
      </c>
      <c r="T288" s="18">
        <v>30</v>
      </c>
      <c r="U288" s="43"/>
      <c r="V288" s="26">
        <f>(($AC$1-Q288)/$AC$1)*R288</f>
        <v>70</v>
      </c>
      <c r="W288" s="26">
        <f>(($AC$1-S288)/$AC$1)*T288</f>
        <v>30</v>
      </c>
      <c r="X288" s="26">
        <f t="shared" si="52"/>
        <v>50</v>
      </c>
      <c r="Y288" s="26">
        <f t="shared" si="53"/>
        <v>20</v>
      </c>
    </row>
    <row r="289" spans="1:25" ht="12">
      <c r="A289" s="1">
        <f t="shared" si="54"/>
        <v>88</v>
      </c>
      <c r="B289">
        <v>64</v>
      </c>
      <c r="C289">
        <v>23</v>
      </c>
      <c r="D289" s="26">
        <f t="shared" si="50"/>
        <v>43.5</v>
      </c>
      <c r="E289" s="26">
        <f t="shared" si="51"/>
        <v>20.5</v>
      </c>
      <c r="P289" s="1">
        <f t="shared" si="55"/>
        <v>88</v>
      </c>
      <c r="Q289" s="43">
        <v>0</v>
      </c>
      <c r="R289" s="18">
        <v>70</v>
      </c>
      <c r="S289" s="43">
        <v>0</v>
      </c>
      <c r="T289" s="18">
        <v>30</v>
      </c>
      <c r="U289" s="43"/>
      <c r="V289" s="26">
        <f>(($AC$1-Q289)/$AC$1)*R289</f>
        <v>70</v>
      </c>
      <c r="W289" s="26">
        <f>(($AC$1-S289)/$AC$1)*T289</f>
        <v>30</v>
      </c>
      <c r="X289" s="26">
        <f t="shared" si="52"/>
        <v>50</v>
      </c>
      <c r="Y289" s="26">
        <f t="shared" si="53"/>
        <v>20</v>
      </c>
    </row>
  </sheetData>
  <mergeCells count="3">
    <mergeCell ref="B1:E1"/>
    <mergeCell ref="B100:E100"/>
    <mergeCell ref="B200:E200"/>
  </mergeCells>
  <dataValidations count="1">
    <dataValidation type="list" allowBlank="1" showInputMessage="1" showErrorMessage="1" sqref="R3:R90 T3:T90 R102:R189 T102:T189 R202:R289 T202:T289">
      <formula1>$N$10:$N$13</formula1>
    </dataValidation>
  </dataValidation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B16" sqref="B16:B17"/>
    </sheetView>
  </sheetViews>
  <sheetFormatPr defaultColWidth="8.8515625" defaultRowHeight="12.75"/>
  <cols>
    <col min="1" max="1" width="14.140625" style="0" customWidth="1"/>
  </cols>
  <sheetData>
    <row r="1" ht="12">
      <c r="A1" t="s">
        <v>233</v>
      </c>
    </row>
    <row r="2" ht="12.75" thickBot="1">
      <c r="A2" t="s">
        <v>234</v>
      </c>
    </row>
    <row r="3" spans="1:2" ht="12">
      <c r="A3" s="30" t="s">
        <v>82</v>
      </c>
      <c r="B3" s="31"/>
    </row>
    <row r="4" spans="1:2" ht="12">
      <c r="A4" s="32">
        <v>1</v>
      </c>
      <c r="B4" s="33"/>
    </row>
    <row r="5" spans="1:2" ht="12">
      <c r="A5" s="32" t="s">
        <v>83</v>
      </c>
      <c r="B5" s="33"/>
    </row>
    <row r="6" spans="1:2" ht="12">
      <c r="A6" s="32" t="s">
        <v>84</v>
      </c>
      <c r="B6" s="33"/>
    </row>
    <row r="7" spans="1:2" ht="12">
      <c r="A7" s="32" t="s">
        <v>85</v>
      </c>
      <c r="B7" s="33"/>
    </row>
    <row r="8" spans="1:2" ht="12">
      <c r="A8" s="32" t="s">
        <v>86</v>
      </c>
      <c r="B8" s="33"/>
    </row>
    <row r="9" spans="1:2" ht="12">
      <c r="A9" s="32">
        <v>88</v>
      </c>
      <c r="B9" s="33"/>
    </row>
    <row r="10" spans="1:2" ht="12">
      <c r="A10" s="32"/>
      <c r="B10" s="33"/>
    </row>
    <row r="11" spans="1:2" ht="12">
      <c r="A11" s="32"/>
      <c r="B11" s="33"/>
    </row>
    <row r="12" spans="1:2" ht="12">
      <c r="A12" s="32"/>
      <c r="B12" s="33"/>
    </row>
    <row r="13" spans="1:2" ht="12.75" thickBot="1">
      <c r="A13" s="34"/>
      <c r="B13" s="35"/>
    </row>
    <row r="16" ht="12">
      <c r="A16" t="s">
        <v>2</v>
      </c>
    </row>
    <row r="17" ht="12">
      <c r="A17" t="s">
        <v>3</v>
      </c>
    </row>
    <row r="19" ht="12">
      <c r="A19" t="s">
        <v>265</v>
      </c>
    </row>
  </sheetData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9"/>
  <sheetViews>
    <sheetView workbookViewId="0" topLeftCell="A1">
      <selection activeCell="C2" sqref="C2"/>
    </sheetView>
  </sheetViews>
  <sheetFormatPr defaultColWidth="8.8515625" defaultRowHeight="12.75"/>
  <sheetData>
    <row r="1" spans="1:20" ht="12">
      <c r="A1" t="s">
        <v>24</v>
      </c>
      <c r="B1" t="s">
        <v>244</v>
      </c>
      <c r="C1" t="s">
        <v>245</v>
      </c>
      <c r="D1" t="s">
        <v>242</v>
      </c>
      <c r="E1" t="s">
        <v>246</v>
      </c>
      <c r="F1" t="s">
        <v>247</v>
      </c>
      <c r="G1" t="s">
        <v>248</v>
      </c>
      <c r="H1" t="s">
        <v>249</v>
      </c>
      <c r="I1" t="s">
        <v>250</v>
      </c>
      <c r="J1" t="s">
        <v>230</v>
      </c>
      <c r="K1" t="s">
        <v>251</v>
      </c>
      <c r="L1" t="s">
        <v>252</v>
      </c>
      <c r="M1" t="s">
        <v>253</v>
      </c>
      <c r="N1" t="s">
        <v>254</v>
      </c>
      <c r="O1" t="s">
        <v>255</v>
      </c>
      <c r="P1" t="s">
        <v>256</v>
      </c>
      <c r="Q1" t="s">
        <v>257</v>
      </c>
      <c r="R1" t="s">
        <v>258</v>
      </c>
      <c r="S1" t="s">
        <v>259</v>
      </c>
      <c r="T1" t="s">
        <v>260</v>
      </c>
    </row>
    <row r="2" spans="1:20" ht="12">
      <c r="A2">
        <v>1</v>
      </c>
      <c r="B2" t="str">
        <f>ScaleWorksheet!B9</f>
        <v>WOUND</v>
      </c>
      <c r="C2">
        <f>IF(ScaleWorksheet!$D$6="MM",ScaleWorksheet!V9/25.43,IF(ScaleWorksheet!$D$6="CM",ScaleWorksheet!V9/2.543,ScaleWorksheet!V9))</f>
        <v>0</v>
      </c>
      <c r="D2">
        <f>ScaleWorksheet!F9</f>
        <v>0</v>
      </c>
      <c r="E2">
        <f>ScaleWorksheet!D9</f>
        <v>1</v>
      </c>
      <c r="F2">
        <f>ScaleWorksheet!E9</f>
        <v>0</v>
      </c>
      <c r="G2" t="str">
        <f>ScaleWorksheet!C9</f>
        <v>Copper</v>
      </c>
      <c r="H2">
        <v>0</v>
      </c>
      <c r="I2">
        <v>0</v>
      </c>
      <c r="J2">
        <f>IF(ScaleWorksheet!$D$6="MM",ScaleWorksheet!W9/25.43,IF(ScaleWorksheet!$D$6="CM",ScaleWorksheet!W9/2.543,ScaleWorksheet!W9))</f>
        <v>0</v>
      </c>
      <c r="K2">
        <f>IF(ScaleWorksheet!$D$6="MM",ScaleWorksheet!X9/25.43,IF(ScaleWorksheet!$D$6="CM",ScaleWorksheet!X9/2.543,ScaleWorksheet!X9))</f>
        <v>0</v>
      </c>
      <c r="L2">
        <f>IF(ScaleWorksheet!$D$6="MM",ScaleWorksheet!Y9/25.43,IF(ScaleWorksheet!$D$6="CM",ScaleWorksheet!Y9/2.543,ScaleWorksheet!Y9))</f>
        <v>0</v>
      </c>
      <c r="M2">
        <f>IF(ScaleWorksheet!$D$6="MM",ScaleWorksheet!Z9/25.43,IF(ScaleWorksheet!$D$6="CM",ScaleWorksheet!Z9/2.543,ScaleWorksheet!Z9))</f>
        <v>0</v>
      </c>
      <c r="N2">
        <f>IF(ScaleWorksheet!$D$6="MM",ScaleWorksheet!AA9/25.43,IF(ScaleWorksheet!$D$6="CM",ScaleWorksheet!AA9/2.543,ScaleWorksheet!AA9))</f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</row>
    <row r="3" spans="1:20" ht="12">
      <c r="A3">
        <v>2</v>
      </c>
      <c r="B3" t="str">
        <f>ScaleWorksheet!B10</f>
        <v>WOUND</v>
      </c>
      <c r="C3">
        <f>IF(ScaleWorksheet!$D$6="MM",ScaleWorksheet!V10/25.43,IF(ScaleWorksheet!$D$6="CM",ScaleWorksheet!V10/2.543,ScaleWorksheet!V10))</f>
        <v>0</v>
      </c>
      <c r="D3">
        <f>ScaleWorksheet!F10</f>
        <v>0</v>
      </c>
      <c r="E3">
        <f>ScaleWorksheet!D10</f>
        <v>1</v>
      </c>
      <c r="F3">
        <f>ScaleWorksheet!E10</f>
        <v>0</v>
      </c>
      <c r="G3" t="str">
        <f>ScaleWorksheet!C10</f>
        <v>Copper</v>
      </c>
      <c r="H3">
        <v>0</v>
      </c>
      <c r="I3">
        <v>0</v>
      </c>
      <c r="J3">
        <f>IF(ScaleWorksheet!$D$6="MM",ScaleWorksheet!W10/25.43,IF(ScaleWorksheet!$D$6="CM",ScaleWorksheet!W10/2.543,ScaleWorksheet!W10))</f>
        <v>0</v>
      </c>
      <c r="K3">
        <f>IF(ScaleWorksheet!$D$6="MM",ScaleWorksheet!X10/25.43,IF(ScaleWorksheet!$D$6="CM",ScaleWorksheet!X10/2.543,ScaleWorksheet!X10))</f>
        <v>0</v>
      </c>
      <c r="L3">
        <f>IF(ScaleWorksheet!$D$6="MM",ScaleWorksheet!Y10/25.43,IF(ScaleWorksheet!$D$6="CM",ScaleWorksheet!Y10/2.543,ScaleWorksheet!Y10))</f>
        <v>0</v>
      </c>
      <c r="M3">
        <f>IF(ScaleWorksheet!$D$6="MM",ScaleWorksheet!Z10/25.43,IF(ScaleWorksheet!$D$6="CM",ScaleWorksheet!Z10/2.543,ScaleWorksheet!Z10))</f>
        <v>0</v>
      </c>
      <c r="N3">
        <f>IF(ScaleWorksheet!$D$6="MM",ScaleWorksheet!AA10/25.43,IF(ScaleWorksheet!$D$6="CM",ScaleWorksheet!AA10/2.543,ScaleWorksheet!AA10))</f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</row>
    <row r="4" spans="1:20" ht="12">
      <c r="A4">
        <v>3</v>
      </c>
      <c r="B4" t="str">
        <f>ScaleWorksheet!B11</f>
        <v>WOUND</v>
      </c>
      <c r="C4">
        <f>IF(ScaleWorksheet!$D$6="MM",ScaleWorksheet!V11/25.43,IF(ScaleWorksheet!$D$6="CM",ScaleWorksheet!V11/2.543,ScaleWorksheet!V11))</f>
        <v>0</v>
      </c>
      <c r="D4">
        <f>ScaleWorksheet!F11</f>
        <v>0</v>
      </c>
      <c r="E4">
        <f>ScaleWorksheet!D11</f>
        <v>1</v>
      </c>
      <c r="F4">
        <f>ScaleWorksheet!E11</f>
        <v>0</v>
      </c>
      <c r="G4" t="str">
        <f>ScaleWorksheet!C11</f>
        <v>Copper</v>
      </c>
      <c r="H4">
        <v>0</v>
      </c>
      <c r="I4">
        <v>0</v>
      </c>
      <c r="J4">
        <f>IF(ScaleWorksheet!$D$6="MM",ScaleWorksheet!W11/25.43,IF(ScaleWorksheet!$D$6="CM",ScaleWorksheet!W11/2.543,ScaleWorksheet!W11))</f>
        <v>0</v>
      </c>
      <c r="K4">
        <f>IF(ScaleWorksheet!$D$6="MM",ScaleWorksheet!X11/25.43,IF(ScaleWorksheet!$D$6="CM",ScaleWorksheet!X11/2.543,ScaleWorksheet!X11))</f>
        <v>0</v>
      </c>
      <c r="L4">
        <f>IF(ScaleWorksheet!$D$6="MM",ScaleWorksheet!Y11/25.43,IF(ScaleWorksheet!$D$6="CM",ScaleWorksheet!Y11/2.543,ScaleWorksheet!Y11))</f>
        <v>0</v>
      </c>
      <c r="M4">
        <f>IF(ScaleWorksheet!$D$6="MM",ScaleWorksheet!Z11/25.43,IF(ScaleWorksheet!$D$6="CM",ScaleWorksheet!Z11/2.543,ScaleWorksheet!Z11))</f>
        <v>0</v>
      </c>
      <c r="N4">
        <f>IF(ScaleWorksheet!$D$6="MM",ScaleWorksheet!AA11/25.43,IF(ScaleWorksheet!$D$6="CM",ScaleWorksheet!AA11/2.543,ScaleWorksheet!AA11))</f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">
      <c r="A5">
        <v>4</v>
      </c>
      <c r="B5" t="str">
        <f>ScaleWorksheet!B12</f>
        <v>WOUND</v>
      </c>
      <c r="C5">
        <f>IF(ScaleWorksheet!$D$6="MM",ScaleWorksheet!V12/25.43,IF(ScaleWorksheet!$D$6="CM",ScaleWorksheet!V12/2.543,ScaleWorksheet!V12))</f>
        <v>0</v>
      </c>
      <c r="D5">
        <f>ScaleWorksheet!F12</f>
        <v>0</v>
      </c>
      <c r="E5">
        <f>ScaleWorksheet!D12</f>
        <v>1</v>
      </c>
      <c r="F5">
        <f>ScaleWorksheet!E12</f>
        <v>0</v>
      </c>
      <c r="G5" t="str">
        <f>ScaleWorksheet!C12</f>
        <v>Copper</v>
      </c>
      <c r="H5">
        <v>0</v>
      </c>
      <c r="I5">
        <v>0</v>
      </c>
      <c r="J5">
        <f>IF(ScaleWorksheet!$D$6="MM",ScaleWorksheet!W12/25.43,IF(ScaleWorksheet!$D$6="CM",ScaleWorksheet!W12/2.543,ScaleWorksheet!W12))</f>
        <v>0</v>
      </c>
      <c r="K5">
        <f>IF(ScaleWorksheet!$D$6="MM",ScaleWorksheet!X12/25.43,IF(ScaleWorksheet!$D$6="CM",ScaleWorksheet!X12/2.543,ScaleWorksheet!X12))</f>
        <v>0</v>
      </c>
      <c r="L5">
        <f>IF(ScaleWorksheet!$D$6="MM",ScaleWorksheet!Y12/25.43,IF(ScaleWorksheet!$D$6="CM",ScaleWorksheet!Y12/2.543,ScaleWorksheet!Y12))</f>
        <v>0</v>
      </c>
      <c r="M5">
        <f>IF(ScaleWorksheet!$D$6="MM",ScaleWorksheet!Z12/25.43,IF(ScaleWorksheet!$D$6="CM",ScaleWorksheet!Z12/2.543,ScaleWorksheet!Z12))</f>
        <v>0</v>
      </c>
      <c r="N5">
        <f>IF(ScaleWorksheet!$D$6="MM",ScaleWorksheet!AA12/25.43,IF(ScaleWorksheet!$D$6="CM",ScaleWorksheet!AA12/2.543,ScaleWorksheet!AA12))</f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">
      <c r="A6">
        <v>5</v>
      </c>
      <c r="B6" t="str">
        <f>ScaleWorksheet!B13</f>
        <v>WOUND</v>
      </c>
      <c r="C6">
        <f>IF(ScaleWorksheet!$D$6="MM",ScaleWorksheet!V13/25.43,IF(ScaleWorksheet!$D$6="CM",ScaleWorksheet!V13/2.543,ScaleWorksheet!V13))</f>
        <v>0</v>
      </c>
      <c r="D6">
        <f>ScaleWorksheet!F13</f>
        <v>0</v>
      </c>
      <c r="E6">
        <f>ScaleWorksheet!D13</f>
        <v>1</v>
      </c>
      <c r="F6">
        <f>ScaleWorksheet!E13</f>
        <v>0</v>
      </c>
      <c r="G6" t="str">
        <f>ScaleWorksheet!C13</f>
        <v>Copper</v>
      </c>
      <c r="H6">
        <v>0</v>
      </c>
      <c r="I6">
        <v>0</v>
      </c>
      <c r="J6">
        <f>IF(ScaleWorksheet!$D$6="MM",ScaleWorksheet!W13/25.43,IF(ScaleWorksheet!$D$6="CM",ScaleWorksheet!W13/2.543,ScaleWorksheet!W13))</f>
        <v>0</v>
      </c>
      <c r="K6">
        <f>IF(ScaleWorksheet!$D$6="MM",ScaleWorksheet!X13/25.43,IF(ScaleWorksheet!$D$6="CM",ScaleWorksheet!X13/2.543,ScaleWorksheet!X13))</f>
        <v>0</v>
      </c>
      <c r="L6">
        <f>IF(ScaleWorksheet!$D$6="MM",ScaleWorksheet!Y13/25.43,IF(ScaleWorksheet!$D$6="CM",ScaleWorksheet!Y13/2.543,ScaleWorksheet!Y13))</f>
        <v>0</v>
      </c>
      <c r="M6">
        <f>IF(ScaleWorksheet!$D$6="MM",ScaleWorksheet!Z13/25.43,IF(ScaleWorksheet!$D$6="CM",ScaleWorksheet!Z13/2.543,ScaleWorksheet!Z13))</f>
        <v>0</v>
      </c>
      <c r="N6">
        <f>IF(ScaleWorksheet!$D$6="MM",ScaleWorksheet!AA13/25.43,IF(ScaleWorksheet!$D$6="CM",ScaleWorksheet!AA13/2.543,ScaleWorksheet!AA13))</f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">
      <c r="A7">
        <v>6</v>
      </c>
      <c r="B7" t="str">
        <f>ScaleWorksheet!B14</f>
        <v>WOUND</v>
      </c>
      <c r="C7">
        <f>IF(ScaleWorksheet!$D$6="MM",ScaleWorksheet!V14/25.43,IF(ScaleWorksheet!$D$6="CM",ScaleWorksheet!V14/2.543,ScaleWorksheet!V14))</f>
        <v>0</v>
      </c>
      <c r="D7">
        <f>ScaleWorksheet!F14</f>
        <v>0</v>
      </c>
      <c r="E7">
        <f>ScaleWorksheet!D14</f>
        <v>1</v>
      </c>
      <c r="F7">
        <f>ScaleWorksheet!E14</f>
        <v>0</v>
      </c>
      <c r="G7" t="str">
        <f>ScaleWorksheet!C14</f>
        <v>Copper</v>
      </c>
      <c r="H7">
        <v>0</v>
      </c>
      <c r="I7">
        <v>0</v>
      </c>
      <c r="J7">
        <f>IF(ScaleWorksheet!$D$6="MM",ScaleWorksheet!W14/25.43,IF(ScaleWorksheet!$D$6="CM",ScaleWorksheet!W14/2.543,ScaleWorksheet!W14))</f>
        <v>0</v>
      </c>
      <c r="K7">
        <f>IF(ScaleWorksheet!$D$6="MM",ScaleWorksheet!X14/25.43,IF(ScaleWorksheet!$D$6="CM",ScaleWorksheet!X14/2.543,ScaleWorksheet!X14))</f>
        <v>0</v>
      </c>
      <c r="L7">
        <f>IF(ScaleWorksheet!$D$6="MM",ScaleWorksheet!Y14/25.43,IF(ScaleWorksheet!$D$6="CM",ScaleWorksheet!Y14/2.543,ScaleWorksheet!Y14))</f>
        <v>0</v>
      </c>
      <c r="M7">
        <f>IF(ScaleWorksheet!$D$6="MM",ScaleWorksheet!Z14/25.43,IF(ScaleWorksheet!$D$6="CM",ScaleWorksheet!Z14/2.543,ScaleWorksheet!Z14))</f>
        <v>0</v>
      </c>
      <c r="N7">
        <f>IF(ScaleWorksheet!$D$6="MM",ScaleWorksheet!AA14/25.43,IF(ScaleWorksheet!$D$6="CM",ScaleWorksheet!AA14/2.543,ScaleWorksheet!AA14))</f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">
      <c r="A8">
        <v>7</v>
      </c>
      <c r="B8" t="str">
        <f>ScaleWorksheet!B15</f>
        <v>WOUND</v>
      </c>
      <c r="C8">
        <f>IF(ScaleWorksheet!$D$6="MM",ScaleWorksheet!V15/25.43,IF(ScaleWorksheet!$D$6="CM",ScaleWorksheet!V15/2.543,ScaleWorksheet!V15))</f>
        <v>0</v>
      </c>
      <c r="D8">
        <f>ScaleWorksheet!F15</f>
        <v>0</v>
      </c>
      <c r="E8">
        <f>ScaleWorksheet!D15</f>
        <v>1</v>
      </c>
      <c r="F8">
        <f>ScaleWorksheet!E15</f>
        <v>0</v>
      </c>
      <c r="G8" t="str">
        <f>ScaleWorksheet!C15</f>
        <v>Copper</v>
      </c>
      <c r="H8">
        <v>0</v>
      </c>
      <c r="I8">
        <v>0</v>
      </c>
      <c r="J8">
        <f>IF(ScaleWorksheet!$D$6="MM",ScaleWorksheet!W15/25.43,IF(ScaleWorksheet!$D$6="CM",ScaleWorksheet!W15/2.543,ScaleWorksheet!W15))</f>
        <v>0</v>
      </c>
      <c r="K8">
        <f>IF(ScaleWorksheet!$D$6="MM",ScaleWorksheet!X15/25.43,IF(ScaleWorksheet!$D$6="CM",ScaleWorksheet!X15/2.543,ScaleWorksheet!X15))</f>
        <v>0</v>
      </c>
      <c r="L8">
        <f>IF(ScaleWorksheet!$D$6="MM",ScaleWorksheet!Y15/25.43,IF(ScaleWorksheet!$D$6="CM",ScaleWorksheet!Y15/2.543,ScaleWorksheet!Y15))</f>
        <v>0</v>
      </c>
      <c r="M8">
        <f>IF(ScaleWorksheet!$D$6="MM",ScaleWorksheet!Z15/25.43,IF(ScaleWorksheet!$D$6="CM",ScaleWorksheet!Z15/2.543,ScaleWorksheet!Z15))</f>
        <v>0</v>
      </c>
      <c r="N8">
        <f>IF(ScaleWorksheet!$D$6="MM",ScaleWorksheet!AA15/25.43,IF(ScaleWorksheet!$D$6="CM",ScaleWorksheet!AA15/2.543,ScaleWorksheet!AA15))</f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">
      <c r="A9">
        <v>8</v>
      </c>
      <c r="B9" t="str">
        <f>ScaleWorksheet!B16</f>
        <v>WOUND</v>
      </c>
      <c r="C9">
        <f>IF(ScaleWorksheet!$D$6="MM",ScaleWorksheet!V16/25.43,IF(ScaleWorksheet!$D$6="CM",ScaleWorksheet!V16/2.543,ScaleWorksheet!V16))</f>
        <v>0</v>
      </c>
      <c r="D9">
        <f>ScaleWorksheet!F16</f>
        <v>0</v>
      </c>
      <c r="E9">
        <f>ScaleWorksheet!D16</f>
        <v>1</v>
      </c>
      <c r="F9">
        <f>ScaleWorksheet!E16</f>
        <v>0</v>
      </c>
      <c r="G9" t="str">
        <f>ScaleWorksheet!C16</f>
        <v>Copper</v>
      </c>
      <c r="H9">
        <v>0</v>
      </c>
      <c r="I9">
        <v>0</v>
      </c>
      <c r="J9">
        <f>IF(ScaleWorksheet!$D$6="MM",ScaleWorksheet!W16/25.43,IF(ScaleWorksheet!$D$6="CM",ScaleWorksheet!W16/2.543,ScaleWorksheet!W16))</f>
        <v>0</v>
      </c>
      <c r="K9">
        <f>IF(ScaleWorksheet!$D$6="MM",ScaleWorksheet!X16/25.43,IF(ScaleWorksheet!$D$6="CM",ScaleWorksheet!X16/2.543,ScaleWorksheet!X16))</f>
        <v>0</v>
      </c>
      <c r="L9">
        <f>IF(ScaleWorksheet!$D$6="MM",ScaleWorksheet!Y16/25.43,IF(ScaleWorksheet!$D$6="CM",ScaleWorksheet!Y16/2.543,ScaleWorksheet!Y16))</f>
        <v>0</v>
      </c>
      <c r="M9">
        <f>IF(ScaleWorksheet!$D$6="MM",ScaleWorksheet!Z16/25.43,IF(ScaleWorksheet!$D$6="CM",ScaleWorksheet!Z16/2.543,ScaleWorksheet!Z16))</f>
        <v>0</v>
      </c>
      <c r="N9">
        <f>IF(ScaleWorksheet!$D$6="MM",ScaleWorksheet!AA16/25.43,IF(ScaleWorksheet!$D$6="CM",ScaleWorksheet!AA16/2.543,ScaleWorksheet!AA16))</f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">
      <c r="A10">
        <v>9</v>
      </c>
      <c r="B10" t="str">
        <f>ScaleWorksheet!B17</f>
        <v>WOUND</v>
      </c>
      <c r="C10">
        <f>IF(ScaleWorksheet!$D$6="MM",ScaleWorksheet!V17/25.43,IF(ScaleWorksheet!$D$6="CM",ScaleWorksheet!V17/2.543,ScaleWorksheet!V17))</f>
        <v>0</v>
      </c>
      <c r="D10">
        <f>ScaleWorksheet!F17</f>
        <v>0</v>
      </c>
      <c r="E10">
        <f>ScaleWorksheet!D17</f>
        <v>1</v>
      </c>
      <c r="F10">
        <f>ScaleWorksheet!E17</f>
        <v>0</v>
      </c>
      <c r="G10" t="str">
        <f>ScaleWorksheet!C17</f>
        <v>Copper</v>
      </c>
      <c r="H10">
        <v>0</v>
      </c>
      <c r="I10">
        <v>0</v>
      </c>
      <c r="J10">
        <f>IF(ScaleWorksheet!$D$6="MM",ScaleWorksheet!W17/25.43,IF(ScaleWorksheet!$D$6="CM",ScaleWorksheet!W17/2.543,ScaleWorksheet!W17))</f>
        <v>0</v>
      </c>
      <c r="K10">
        <f>IF(ScaleWorksheet!$D$6="MM",ScaleWorksheet!X17/25.43,IF(ScaleWorksheet!$D$6="CM",ScaleWorksheet!X17/2.543,ScaleWorksheet!X17))</f>
        <v>0</v>
      </c>
      <c r="L10">
        <f>IF(ScaleWorksheet!$D$6="MM",ScaleWorksheet!Y17/25.43,IF(ScaleWorksheet!$D$6="CM",ScaleWorksheet!Y17/2.543,ScaleWorksheet!Y17))</f>
        <v>0</v>
      </c>
      <c r="M10">
        <f>IF(ScaleWorksheet!$D$6="MM",ScaleWorksheet!Z17/25.43,IF(ScaleWorksheet!$D$6="CM",ScaleWorksheet!Z17/2.543,ScaleWorksheet!Z17))</f>
        <v>0</v>
      </c>
      <c r="N10">
        <f>IF(ScaleWorksheet!$D$6="MM",ScaleWorksheet!AA17/25.43,IF(ScaleWorksheet!$D$6="CM",ScaleWorksheet!AA17/2.543,ScaleWorksheet!AA17))</f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">
      <c r="A11">
        <v>10</v>
      </c>
      <c r="B11" t="str">
        <f>ScaleWorksheet!B18</f>
        <v>WOUND</v>
      </c>
      <c r="C11">
        <f>IF(ScaleWorksheet!$D$6="MM",ScaleWorksheet!V18/25.43,IF(ScaleWorksheet!$D$6="CM",ScaleWorksheet!V18/2.543,ScaleWorksheet!V18))</f>
        <v>0</v>
      </c>
      <c r="D11">
        <f>ScaleWorksheet!F18</f>
        <v>0</v>
      </c>
      <c r="E11">
        <f>ScaleWorksheet!D18</f>
        <v>1</v>
      </c>
      <c r="F11">
        <f>ScaleWorksheet!E18</f>
        <v>0</v>
      </c>
      <c r="G11" t="str">
        <f>ScaleWorksheet!C18</f>
        <v>Copper</v>
      </c>
      <c r="H11">
        <v>0</v>
      </c>
      <c r="I11">
        <v>0</v>
      </c>
      <c r="J11">
        <f>IF(ScaleWorksheet!$D$6="MM",ScaleWorksheet!W18/25.43,IF(ScaleWorksheet!$D$6="CM",ScaleWorksheet!W18/2.543,ScaleWorksheet!W18))</f>
        <v>0</v>
      </c>
      <c r="K11">
        <f>IF(ScaleWorksheet!$D$6="MM",ScaleWorksheet!X18/25.43,IF(ScaleWorksheet!$D$6="CM",ScaleWorksheet!X18/2.543,ScaleWorksheet!X18))</f>
        <v>0</v>
      </c>
      <c r="L11">
        <f>IF(ScaleWorksheet!$D$6="MM",ScaleWorksheet!Y18/25.43,IF(ScaleWorksheet!$D$6="CM",ScaleWorksheet!Y18/2.543,ScaleWorksheet!Y18))</f>
        <v>0</v>
      </c>
      <c r="M11">
        <f>IF(ScaleWorksheet!$D$6="MM",ScaleWorksheet!Z18/25.43,IF(ScaleWorksheet!$D$6="CM",ScaleWorksheet!Z18/2.543,ScaleWorksheet!Z18))</f>
        <v>0</v>
      </c>
      <c r="N11">
        <f>IF(ScaleWorksheet!$D$6="MM",ScaleWorksheet!AA18/25.43,IF(ScaleWorksheet!$D$6="CM",ScaleWorksheet!AA18/2.543,ScaleWorksheet!AA18))</f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">
      <c r="A12">
        <v>11</v>
      </c>
      <c r="B12" t="str">
        <f>ScaleWorksheet!B19</f>
        <v>WOUND</v>
      </c>
      <c r="C12">
        <f>IF(ScaleWorksheet!$D$6="MM",ScaleWorksheet!V19/25.43,IF(ScaleWorksheet!$D$6="CM",ScaleWorksheet!V19/2.543,ScaleWorksheet!V19))</f>
        <v>0</v>
      </c>
      <c r="D12">
        <f>ScaleWorksheet!F19</f>
        <v>0</v>
      </c>
      <c r="E12">
        <f>ScaleWorksheet!D19</f>
        <v>1</v>
      </c>
      <c r="F12">
        <f>ScaleWorksheet!E19</f>
        <v>0</v>
      </c>
      <c r="G12" t="str">
        <f>ScaleWorksheet!C19</f>
        <v>Copper</v>
      </c>
      <c r="H12">
        <v>0</v>
      </c>
      <c r="I12">
        <v>0</v>
      </c>
      <c r="J12">
        <f>IF(ScaleWorksheet!$D$6="MM",ScaleWorksheet!W19/25.43,IF(ScaleWorksheet!$D$6="CM",ScaleWorksheet!W19/2.543,ScaleWorksheet!W19))</f>
        <v>0</v>
      </c>
      <c r="K12">
        <f>IF(ScaleWorksheet!$D$6="MM",ScaleWorksheet!X19/25.43,IF(ScaleWorksheet!$D$6="CM",ScaleWorksheet!X19/2.543,ScaleWorksheet!X19))</f>
        <v>0</v>
      </c>
      <c r="L12">
        <f>IF(ScaleWorksheet!$D$6="MM",ScaleWorksheet!Y19/25.43,IF(ScaleWorksheet!$D$6="CM",ScaleWorksheet!Y19/2.543,ScaleWorksheet!Y19))</f>
        <v>0</v>
      </c>
      <c r="M12">
        <f>IF(ScaleWorksheet!$D$6="MM",ScaleWorksheet!Z19/25.43,IF(ScaleWorksheet!$D$6="CM",ScaleWorksheet!Z19/2.543,ScaleWorksheet!Z19))</f>
        <v>0</v>
      </c>
      <c r="N12">
        <f>IF(ScaleWorksheet!$D$6="MM",ScaleWorksheet!AA19/25.43,IF(ScaleWorksheet!$D$6="CM",ScaleWorksheet!AA19/2.543,ScaleWorksheet!AA19))</f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">
      <c r="A13">
        <v>12</v>
      </c>
      <c r="B13" t="str">
        <f>ScaleWorksheet!B20</f>
        <v>WOUND</v>
      </c>
      <c r="C13">
        <f>IF(ScaleWorksheet!$D$6="MM",ScaleWorksheet!V20/25.43,IF(ScaleWorksheet!$D$6="CM",ScaleWorksheet!V20/2.543,ScaleWorksheet!V20))</f>
        <v>0</v>
      </c>
      <c r="D13">
        <f>ScaleWorksheet!F20</f>
        <v>0</v>
      </c>
      <c r="E13">
        <f>ScaleWorksheet!D20</f>
        <v>1</v>
      </c>
      <c r="F13">
        <f>ScaleWorksheet!E20</f>
        <v>0</v>
      </c>
      <c r="G13" t="str">
        <f>ScaleWorksheet!C20</f>
        <v>Copper</v>
      </c>
      <c r="H13">
        <v>0</v>
      </c>
      <c r="I13">
        <v>0</v>
      </c>
      <c r="J13">
        <f>IF(ScaleWorksheet!$D$6="MM",ScaleWorksheet!W20/25.43,IF(ScaleWorksheet!$D$6="CM",ScaleWorksheet!W20/2.543,ScaleWorksheet!W20))</f>
        <v>0</v>
      </c>
      <c r="K13">
        <f>IF(ScaleWorksheet!$D$6="MM",ScaleWorksheet!X20/25.43,IF(ScaleWorksheet!$D$6="CM",ScaleWorksheet!X20/2.543,ScaleWorksheet!X20))</f>
        <v>0</v>
      </c>
      <c r="L13">
        <f>IF(ScaleWorksheet!$D$6="MM",ScaleWorksheet!Y20/25.43,IF(ScaleWorksheet!$D$6="CM",ScaleWorksheet!Y20/2.543,ScaleWorksheet!Y20))</f>
        <v>0</v>
      </c>
      <c r="M13">
        <f>IF(ScaleWorksheet!$D$6="MM",ScaleWorksheet!Z20/25.43,IF(ScaleWorksheet!$D$6="CM",ScaleWorksheet!Z20/2.543,ScaleWorksheet!Z20))</f>
        <v>0</v>
      </c>
      <c r="N13">
        <f>IF(ScaleWorksheet!$D$6="MM",ScaleWorksheet!AA20/25.43,IF(ScaleWorksheet!$D$6="CM",ScaleWorksheet!AA20/2.543,ScaleWorksheet!AA20))</f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">
      <c r="A14">
        <v>13</v>
      </c>
      <c r="B14" t="str">
        <f>ScaleWorksheet!B21</f>
        <v>WOUND</v>
      </c>
      <c r="C14">
        <f>IF(ScaleWorksheet!$D$6="MM",ScaleWorksheet!V21/25.43,IF(ScaleWorksheet!$D$6="CM",ScaleWorksheet!V21/2.543,ScaleWorksheet!V21))</f>
        <v>0</v>
      </c>
      <c r="D14">
        <f>ScaleWorksheet!F21</f>
        <v>0</v>
      </c>
      <c r="E14">
        <f>ScaleWorksheet!D21</f>
        <v>1</v>
      </c>
      <c r="F14">
        <f>ScaleWorksheet!E21</f>
        <v>0</v>
      </c>
      <c r="G14" t="str">
        <f>ScaleWorksheet!C21</f>
        <v>Copper</v>
      </c>
      <c r="H14">
        <v>0</v>
      </c>
      <c r="I14">
        <v>0</v>
      </c>
      <c r="J14">
        <f>IF(ScaleWorksheet!$D$6="MM",ScaleWorksheet!W21/25.43,IF(ScaleWorksheet!$D$6="CM",ScaleWorksheet!W21/2.543,ScaleWorksheet!W21))</f>
        <v>0</v>
      </c>
      <c r="K14">
        <f>IF(ScaleWorksheet!$D$6="MM",ScaleWorksheet!X21/25.43,IF(ScaleWorksheet!$D$6="CM",ScaleWorksheet!X21/2.543,ScaleWorksheet!X21))</f>
        <v>0</v>
      </c>
      <c r="L14">
        <f>IF(ScaleWorksheet!$D$6="MM",ScaleWorksheet!Y21/25.43,IF(ScaleWorksheet!$D$6="CM",ScaleWorksheet!Y21/2.543,ScaleWorksheet!Y21))</f>
        <v>0</v>
      </c>
      <c r="M14">
        <f>IF(ScaleWorksheet!$D$6="MM",ScaleWorksheet!Z21/25.43,IF(ScaleWorksheet!$D$6="CM",ScaleWorksheet!Z21/2.543,ScaleWorksheet!Z21))</f>
        <v>0</v>
      </c>
      <c r="N14">
        <f>IF(ScaleWorksheet!$D$6="MM",ScaleWorksheet!AA21/25.43,IF(ScaleWorksheet!$D$6="CM",ScaleWorksheet!AA21/2.543,ScaleWorksheet!AA21))</f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">
      <c r="A15">
        <v>14</v>
      </c>
      <c r="B15" t="str">
        <f>ScaleWorksheet!B22</f>
        <v>WOUND</v>
      </c>
      <c r="C15">
        <f>IF(ScaleWorksheet!$D$6="MM",ScaleWorksheet!V22/25.43,IF(ScaleWorksheet!$D$6="CM",ScaleWorksheet!V22/2.543,ScaleWorksheet!V22))</f>
        <v>0</v>
      </c>
      <c r="D15">
        <f>ScaleWorksheet!F22</f>
        <v>0</v>
      </c>
      <c r="E15">
        <f>ScaleWorksheet!D22</f>
        <v>1</v>
      </c>
      <c r="F15">
        <f>ScaleWorksheet!E22</f>
        <v>0</v>
      </c>
      <c r="G15" t="str">
        <f>ScaleWorksheet!C22</f>
        <v>Copper</v>
      </c>
      <c r="H15">
        <v>0</v>
      </c>
      <c r="I15">
        <v>0</v>
      </c>
      <c r="J15">
        <f>IF(ScaleWorksheet!$D$6="MM",ScaleWorksheet!W22/25.43,IF(ScaleWorksheet!$D$6="CM",ScaleWorksheet!W22/2.543,ScaleWorksheet!W22))</f>
        <v>0</v>
      </c>
      <c r="K15">
        <f>IF(ScaleWorksheet!$D$6="MM",ScaleWorksheet!X22/25.43,IF(ScaleWorksheet!$D$6="CM",ScaleWorksheet!X22/2.543,ScaleWorksheet!X22))</f>
        <v>0</v>
      </c>
      <c r="L15">
        <f>IF(ScaleWorksheet!$D$6="MM",ScaleWorksheet!Y22/25.43,IF(ScaleWorksheet!$D$6="CM",ScaleWorksheet!Y22/2.543,ScaleWorksheet!Y22))</f>
        <v>0</v>
      </c>
      <c r="M15">
        <f>IF(ScaleWorksheet!$D$6="MM",ScaleWorksheet!Z22/25.43,IF(ScaleWorksheet!$D$6="CM",ScaleWorksheet!Z22/2.543,ScaleWorksheet!Z22))</f>
        <v>0</v>
      </c>
      <c r="N15">
        <f>IF(ScaleWorksheet!$D$6="MM",ScaleWorksheet!AA22/25.43,IF(ScaleWorksheet!$D$6="CM",ScaleWorksheet!AA22/2.543,ScaleWorksheet!AA22))</f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">
      <c r="A16">
        <v>15</v>
      </c>
      <c r="B16" t="str">
        <f>ScaleWorksheet!B23</f>
        <v>WOUND</v>
      </c>
      <c r="C16">
        <f>IF(ScaleWorksheet!$D$6="MM",ScaleWorksheet!V23/25.43,IF(ScaleWorksheet!$D$6="CM",ScaleWorksheet!V23/2.543,ScaleWorksheet!V23))</f>
        <v>0</v>
      </c>
      <c r="D16">
        <f>ScaleWorksheet!F23</f>
        <v>0</v>
      </c>
      <c r="E16">
        <f>ScaleWorksheet!D23</f>
        <v>1</v>
      </c>
      <c r="F16">
        <f>ScaleWorksheet!E23</f>
        <v>0</v>
      </c>
      <c r="G16" t="str">
        <f>ScaleWorksheet!C23</f>
        <v>Copper</v>
      </c>
      <c r="H16">
        <v>0</v>
      </c>
      <c r="I16">
        <v>0</v>
      </c>
      <c r="J16">
        <f>IF(ScaleWorksheet!$D$6="MM",ScaleWorksheet!W23/25.43,IF(ScaleWorksheet!$D$6="CM",ScaleWorksheet!W23/2.543,ScaleWorksheet!W23))</f>
        <v>0</v>
      </c>
      <c r="K16">
        <f>IF(ScaleWorksheet!$D$6="MM",ScaleWorksheet!X23/25.43,IF(ScaleWorksheet!$D$6="CM",ScaleWorksheet!X23/2.543,ScaleWorksheet!X23))</f>
        <v>0</v>
      </c>
      <c r="L16">
        <f>IF(ScaleWorksheet!$D$6="MM",ScaleWorksheet!Y23/25.43,IF(ScaleWorksheet!$D$6="CM",ScaleWorksheet!Y23/2.543,ScaleWorksheet!Y23))</f>
        <v>0</v>
      </c>
      <c r="M16">
        <f>IF(ScaleWorksheet!$D$6="MM",ScaleWorksheet!Z23/25.43,IF(ScaleWorksheet!$D$6="CM",ScaleWorksheet!Z23/2.543,ScaleWorksheet!Z23))</f>
        <v>0</v>
      </c>
      <c r="N16">
        <f>IF(ScaleWorksheet!$D$6="MM",ScaleWorksheet!AA23/25.43,IF(ScaleWorksheet!$D$6="CM",ScaleWorksheet!AA23/2.543,ScaleWorksheet!AA23))</f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">
      <c r="A17">
        <v>16</v>
      </c>
      <c r="B17" t="str">
        <f>ScaleWorksheet!B24</f>
        <v>WOUND</v>
      </c>
      <c r="C17">
        <f>IF(ScaleWorksheet!$D$6="MM",ScaleWorksheet!V24/25.43,IF(ScaleWorksheet!$D$6="CM",ScaleWorksheet!V24/2.543,ScaleWorksheet!V24))</f>
        <v>0</v>
      </c>
      <c r="D17">
        <f>ScaleWorksheet!F24</f>
        <v>0</v>
      </c>
      <c r="E17">
        <f>ScaleWorksheet!D24</f>
        <v>1</v>
      </c>
      <c r="F17">
        <f>ScaleWorksheet!E24</f>
        <v>0</v>
      </c>
      <c r="G17" t="str">
        <f>ScaleWorksheet!C24</f>
        <v>Copper</v>
      </c>
      <c r="H17">
        <v>0</v>
      </c>
      <c r="I17">
        <v>0</v>
      </c>
      <c r="J17">
        <f>IF(ScaleWorksheet!$D$6="MM",ScaleWorksheet!W24/25.43,IF(ScaleWorksheet!$D$6="CM",ScaleWorksheet!W24/2.543,ScaleWorksheet!W24))</f>
        <v>0</v>
      </c>
      <c r="K17">
        <f>IF(ScaleWorksheet!$D$6="MM",ScaleWorksheet!X24/25.43,IF(ScaleWorksheet!$D$6="CM",ScaleWorksheet!X24/2.543,ScaleWorksheet!X24))</f>
        <v>0</v>
      </c>
      <c r="L17">
        <f>IF(ScaleWorksheet!$D$6="MM",ScaleWorksheet!Y24/25.43,IF(ScaleWorksheet!$D$6="CM",ScaleWorksheet!Y24/2.543,ScaleWorksheet!Y24))</f>
        <v>0</v>
      </c>
      <c r="M17">
        <f>IF(ScaleWorksheet!$D$6="MM",ScaleWorksheet!Z24/25.43,IF(ScaleWorksheet!$D$6="CM",ScaleWorksheet!Z24/2.543,ScaleWorksheet!Z24))</f>
        <v>0</v>
      </c>
      <c r="N17">
        <f>IF(ScaleWorksheet!$D$6="MM",ScaleWorksheet!AA24/25.43,IF(ScaleWorksheet!$D$6="CM",ScaleWorksheet!AA24/2.543,ScaleWorksheet!AA24))</f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">
      <c r="A18">
        <v>17</v>
      </c>
      <c r="B18" t="str">
        <f>ScaleWorksheet!B25</f>
        <v>WOUND</v>
      </c>
      <c r="C18">
        <f>IF(ScaleWorksheet!$D$6="MM",ScaleWorksheet!V25/25.43,IF(ScaleWorksheet!$D$6="CM",ScaleWorksheet!V25/2.543,ScaleWorksheet!V25))</f>
        <v>0</v>
      </c>
      <c r="D18">
        <f>ScaleWorksheet!F25</f>
        <v>0</v>
      </c>
      <c r="E18">
        <f>ScaleWorksheet!D25</f>
        <v>1</v>
      </c>
      <c r="F18">
        <f>ScaleWorksheet!E25</f>
        <v>0</v>
      </c>
      <c r="G18" t="str">
        <f>ScaleWorksheet!C25</f>
        <v>Copper</v>
      </c>
      <c r="H18">
        <v>0</v>
      </c>
      <c r="I18">
        <v>0</v>
      </c>
      <c r="J18">
        <f>IF(ScaleWorksheet!$D$6="MM",ScaleWorksheet!W25/25.43,IF(ScaleWorksheet!$D$6="CM",ScaleWorksheet!W25/2.543,ScaleWorksheet!W25))</f>
        <v>0</v>
      </c>
      <c r="K18">
        <f>IF(ScaleWorksheet!$D$6="MM",ScaleWorksheet!X25/25.43,IF(ScaleWorksheet!$D$6="CM",ScaleWorksheet!X25/2.543,ScaleWorksheet!X25))</f>
        <v>0</v>
      </c>
      <c r="L18">
        <f>IF(ScaleWorksheet!$D$6="MM",ScaleWorksheet!Y25/25.43,IF(ScaleWorksheet!$D$6="CM",ScaleWorksheet!Y25/2.543,ScaleWorksheet!Y25))</f>
        <v>0</v>
      </c>
      <c r="M18">
        <f>IF(ScaleWorksheet!$D$6="MM",ScaleWorksheet!Z25/25.43,IF(ScaleWorksheet!$D$6="CM",ScaleWorksheet!Z25/2.543,ScaleWorksheet!Z25))</f>
        <v>0</v>
      </c>
      <c r="N18">
        <f>IF(ScaleWorksheet!$D$6="MM",ScaleWorksheet!AA25/25.43,IF(ScaleWorksheet!$D$6="CM",ScaleWorksheet!AA25/2.543,ScaleWorksheet!AA25))</f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">
      <c r="A19">
        <v>18</v>
      </c>
      <c r="B19" t="str">
        <f>ScaleWorksheet!B26</f>
        <v>WOUND</v>
      </c>
      <c r="C19">
        <f>IF(ScaleWorksheet!$D$6="MM",ScaleWorksheet!V26/25.43,IF(ScaleWorksheet!$D$6="CM",ScaleWorksheet!V26/2.543,ScaleWorksheet!V26))</f>
        <v>0</v>
      </c>
      <c r="D19">
        <f>ScaleWorksheet!F26</f>
        <v>0</v>
      </c>
      <c r="E19">
        <f>ScaleWorksheet!D26</f>
        <v>1</v>
      </c>
      <c r="F19">
        <f>ScaleWorksheet!E26</f>
        <v>0</v>
      </c>
      <c r="G19" t="str">
        <f>ScaleWorksheet!C26</f>
        <v>Copper</v>
      </c>
      <c r="H19">
        <v>0</v>
      </c>
      <c r="I19">
        <v>0</v>
      </c>
      <c r="J19">
        <f>IF(ScaleWorksheet!$D$6="MM",ScaleWorksheet!W26/25.43,IF(ScaleWorksheet!$D$6="CM",ScaleWorksheet!W26/2.543,ScaleWorksheet!W26))</f>
        <v>0</v>
      </c>
      <c r="K19">
        <f>IF(ScaleWorksheet!$D$6="MM",ScaleWorksheet!X26/25.43,IF(ScaleWorksheet!$D$6="CM",ScaleWorksheet!X26/2.543,ScaleWorksheet!X26))</f>
        <v>0</v>
      </c>
      <c r="L19">
        <f>IF(ScaleWorksheet!$D$6="MM",ScaleWorksheet!Y26/25.43,IF(ScaleWorksheet!$D$6="CM",ScaleWorksheet!Y26/2.543,ScaleWorksheet!Y26))</f>
        <v>0</v>
      </c>
      <c r="M19">
        <f>IF(ScaleWorksheet!$D$6="MM",ScaleWorksheet!Z26/25.43,IF(ScaleWorksheet!$D$6="CM",ScaleWorksheet!Z26/2.543,ScaleWorksheet!Z26))</f>
        <v>0</v>
      </c>
      <c r="N19">
        <f>IF(ScaleWorksheet!$D$6="MM",ScaleWorksheet!AA26/25.43,IF(ScaleWorksheet!$D$6="CM",ScaleWorksheet!AA26/2.543,ScaleWorksheet!AA26))</f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">
      <c r="A20">
        <v>19</v>
      </c>
      <c r="B20" t="str">
        <f>ScaleWorksheet!B27</f>
        <v>WOUND</v>
      </c>
      <c r="C20">
        <f>IF(ScaleWorksheet!$D$6="MM",ScaleWorksheet!V27/25.43,IF(ScaleWorksheet!$D$6="CM",ScaleWorksheet!V27/2.543,ScaleWorksheet!V27))</f>
        <v>0</v>
      </c>
      <c r="D20">
        <f>ScaleWorksheet!F27</f>
        <v>0</v>
      </c>
      <c r="E20">
        <f>ScaleWorksheet!D27</f>
        <v>1</v>
      </c>
      <c r="F20">
        <f>ScaleWorksheet!E27</f>
        <v>0</v>
      </c>
      <c r="G20" t="str">
        <f>ScaleWorksheet!C27</f>
        <v>Copper</v>
      </c>
      <c r="H20">
        <v>0</v>
      </c>
      <c r="I20">
        <v>0</v>
      </c>
      <c r="J20">
        <f>IF(ScaleWorksheet!$D$6="MM",ScaleWorksheet!W27/25.43,IF(ScaleWorksheet!$D$6="CM",ScaleWorksheet!W27/2.543,ScaleWorksheet!W27))</f>
        <v>0</v>
      </c>
      <c r="K20">
        <f>IF(ScaleWorksheet!$D$6="MM",ScaleWorksheet!X27/25.43,IF(ScaleWorksheet!$D$6="CM",ScaleWorksheet!X27/2.543,ScaleWorksheet!X27))</f>
        <v>0</v>
      </c>
      <c r="L20">
        <f>IF(ScaleWorksheet!$D$6="MM",ScaleWorksheet!Y27/25.43,IF(ScaleWorksheet!$D$6="CM",ScaleWorksheet!Y27/2.543,ScaleWorksheet!Y27))</f>
        <v>0</v>
      </c>
      <c r="M20">
        <f>IF(ScaleWorksheet!$D$6="MM",ScaleWorksheet!Z27/25.43,IF(ScaleWorksheet!$D$6="CM",ScaleWorksheet!Z27/2.543,ScaleWorksheet!Z27))</f>
        <v>0</v>
      </c>
      <c r="N20">
        <f>IF(ScaleWorksheet!$D$6="MM",ScaleWorksheet!AA27/25.43,IF(ScaleWorksheet!$D$6="CM",ScaleWorksheet!AA27/2.543,ScaleWorksheet!AA27))</f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">
      <c r="A21">
        <v>20</v>
      </c>
      <c r="B21" t="str">
        <f>ScaleWorksheet!B28</f>
        <v>WOUND</v>
      </c>
      <c r="C21">
        <f>IF(ScaleWorksheet!$D$6="MM",ScaleWorksheet!V28/25.43,IF(ScaleWorksheet!$D$6="CM",ScaleWorksheet!V28/2.543,ScaleWorksheet!V28))</f>
        <v>0</v>
      </c>
      <c r="D21">
        <f>ScaleWorksheet!F28</f>
        <v>0</v>
      </c>
      <c r="E21">
        <f>ScaleWorksheet!D28</f>
        <v>1</v>
      </c>
      <c r="F21">
        <f>ScaleWorksheet!E28</f>
        <v>0</v>
      </c>
      <c r="G21" t="str">
        <f>ScaleWorksheet!C28</f>
        <v>Copper</v>
      </c>
      <c r="H21">
        <v>0</v>
      </c>
      <c r="I21">
        <v>0</v>
      </c>
      <c r="J21">
        <f>IF(ScaleWorksheet!$D$6="MM",ScaleWorksheet!W28/25.43,IF(ScaleWorksheet!$D$6="CM",ScaleWorksheet!W28/2.543,ScaleWorksheet!W28))</f>
        <v>0</v>
      </c>
      <c r="K21">
        <f>IF(ScaleWorksheet!$D$6="MM",ScaleWorksheet!X28/25.43,IF(ScaleWorksheet!$D$6="CM",ScaleWorksheet!X28/2.543,ScaleWorksheet!X28))</f>
        <v>0</v>
      </c>
      <c r="L21">
        <f>IF(ScaleWorksheet!$D$6="MM",ScaleWorksheet!Y28/25.43,IF(ScaleWorksheet!$D$6="CM",ScaleWorksheet!Y28/2.543,ScaleWorksheet!Y28))</f>
        <v>0</v>
      </c>
      <c r="M21">
        <f>IF(ScaleWorksheet!$D$6="MM",ScaleWorksheet!Z28/25.43,IF(ScaleWorksheet!$D$6="CM",ScaleWorksheet!Z28/2.543,ScaleWorksheet!Z28))</f>
        <v>0</v>
      </c>
      <c r="N21">
        <f>IF(ScaleWorksheet!$D$6="MM",ScaleWorksheet!AA28/25.43,IF(ScaleWorksheet!$D$6="CM",ScaleWorksheet!AA28/2.543,ScaleWorksheet!AA28))</f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">
      <c r="A22">
        <v>21</v>
      </c>
      <c r="B22" t="str">
        <f>ScaleWorksheet!B29</f>
        <v>WOUND</v>
      </c>
      <c r="C22">
        <f>IF(ScaleWorksheet!$D$6="MM",ScaleWorksheet!V29/25.43,IF(ScaleWorksheet!$D$6="CM",ScaleWorksheet!V29/2.543,ScaleWorksheet!V29))</f>
        <v>0</v>
      </c>
      <c r="D22">
        <f>ScaleWorksheet!F29</f>
        <v>0</v>
      </c>
      <c r="E22">
        <f>ScaleWorksheet!D29</f>
        <v>1</v>
      </c>
      <c r="F22">
        <f>ScaleWorksheet!E29</f>
        <v>0</v>
      </c>
      <c r="G22" t="str">
        <f>ScaleWorksheet!C29</f>
        <v>Copper</v>
      </c>
      <c r="H22">
        <v>0</v>
      </c>
      <c r="I22">
        <v>0</v>
      </c>
      <c r="J22">
        <f>IF(ScaleWorksheet!$D$6="MM",ScaleWorksheet!W29/25.43,IF(ScaleWorksheet!$D$6="CM",ScaleWorksheet!W29/2.543,ScaleWorksheet!W29))</f>
        <v>0</v>
      </c>
      <c r="K22">
        <f>IF(ScaleWorksheet!$D$6="MM",ScaleWorksheet!X29/25.43,IF(ScaleWorksheet!$D$6="CM",ScaleWorksheet!X29/2.543,ScaleWorksheet!X29))</f>
        <v>0</v>
      </c>
      <c r="L22">
        <f>IF(ScaleWorksheet!$D$6="MM",ScaleWorksheet!Y29/25.43,IF(ScaleWorksheet!$D$6="CM",ScaleWorksheet!Y29/2.543,ScaleWorksheet!Y29))</f>
        <v>0</v>
      </c>
      <c r="M22">
        <f>IF(ScaleWorksheet!$D$6="MM",ScaleWorksheet!Z29/25.43,IF(ScaleWorksheet!$D$6="CM",ScaleWorksheet!Z29/2.543,ScaleWorksheet!Z29))</f>
        <v>0</v>
      </c>
      <c r="N22">
        <f>IF(ScaleWorksheet!$D$6="MM",ScaleWorksheet!AA29/25.43,IF(ScaleWorksheet!$D$6="CM",ScaleWorksheet!AA29/2.543,ScaleWorksheet!AA29))</f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">
      <c r="A23">
        <v>22</v>
      </c>
      <c r="B23" t="str">
        <f>ScaleWorksheet!B30</f>
        <v>WOUND</v>
      </c>
      <c r="C23">
        <f>IF(ScaleWorksheet!$D$6="MM",ScaleWorksheet!V30/25.43,IF(ScaleWorksheet!$D$6="CM",ScaleWorksheet!V30/2.543,ScaleWorksheet!V30))</f>
        <v>0</v>
      </c>
      <c r="D23">
        <f>ScaleWorksheet!F30</f>
        <v>0</v>
      </c>
      <c r="E23">
        <f>ScaleWorksheet!D30</f>
        <v>1</v>
      </c>
      <c r="F23">
        <f>ScaleWorksheet!E30</f>
        <v>0</v>
      </c>
      <c r="G23" t="str">
        <f>ScaleWorksheet!C30</f>
        <v>Copper</v>
      </c>
      <c r="H23">
        <v>0</v>
      </c>
      <c r="I23">
        <v>0</v>
      </c>
      <c r="J23">
        <f>IF(ScaleWorksheet!$D$6="MM",ScaleWorksheet!W30/25.43,IF(ScaleWorksheet!$D$6="CM",ScaleWorksheet!W30/2.543,ScaleWorksheet!W30))</f>
        <v>0</v>
      </c>
      <c r="K23">
        <f>IF(ScaleWorksheet!$D$6="MM",ScaleWorksheet!X30/25.43,IF(ScaleWorksheet!$D$6="CM",ScaleWorksheet!X30/2.543,ScaleWorksheet!X30))</f>
        <v>0</v>
      </c>
      <c r="L23">
        <f>IF(ScaleWorksheet!$D$6="MM",ScaleWorksheet!Y30/25.43,IF(ScaleWorksheet!$D$6="CM",ScaleWorksheet!Y30/2.543,ScaleWorksheet!Y30))</f>
        <v>0</v>
      </c>
      <c r="M23">
        <f>IF(ScaleWorksheet!$D$6="MM",ScaleWorksheet!Z30/25.43,IF(ScaleWorksheet!$D$6="CM",ScaleWorksheet!Z30/2.543,ScaleWorksheet!Z30))</f>
        <v>0</v>
      </c>
      <c r="N23">
        <f>IF(ScaleWorksheet!$D$6="MM",ScaleWorksheet!AA30/25.43,IF(ScaleWorksheet!$D$6="CM",ScaleWorksheet!AA30/2.543,ScaleWorksheet!AA30))</f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">
      <c r="A24">
        <v>23</v>
      </c>
      <c r="B24" t="str">
        <f>ScaleWorksheet!B31</f>
        <v>WOUND</v>
      </c>
      <c r="C24">
        <f>IF(ScaleWorksheet!$D$6="MM",ScaleWorksheet!V31/25.43,IF(ScaleWorksheet!$D$6="CM",ScaleWorksheet!V31/2.543,ScaleWorksheet!V31))</f>
        <v>0</v>
      </c>
      <c r="D24">
        <f>ScaleWorksheet!F31</f>
        <v>0</v>
      </c>
      <c r="E24">
        <f>ScaleWorksheet!D31</f>
        <v>1</v>
      </c>
      <c r="F24">
        <f>ScaleWorksheet!E31</f>
        <v>0</v>
      </c>
      <c r="G24" t="str">
        <f>ScaleWorksheet!C31</f>
        <v>Copper</v>
      </c>
      <c r="H24">
        <v>0</v>
      </c>
      <c r="I24">
        <v>0</v>
      </c>
      <c r="J24">
        <f>IF(ScaleWorksheet!$D$6="MM",ScaleWorksheet!W31/25.43,IF(ScaleWorksheet!$D$6="CM",ScaleWorksheet!W31/2.543,ScaleWorksheet!W31))</f>
        <v>0</v>
      </c>
      <c r="K24">
        <f>IF(ScaleWorksheet!$D$6="MM",ScaleWorksheet!X31/25.43,IF(ScaleWorksheet!$D$6="CM",ScaleWorksheet!X31/2.543,ScaleWorksheet!X31))</f>
        <v>0</v>
      </c>
      <c r="L24">
        <f>IF(ScaleWorksheet!$D$6="MM",ScaleWorksheet!Y31/25.43,IF(ScaleWorksheet!$D$6="CM",ScaleWorksheet!Y31/2.543,ScaleWorksheet!Y31))</f>
        <v>0</v>
      </c>
      <c r="M24">
        <f>IF(ScaleWorksheet!$D$6="MM",ScaleWorksheet!Z31/25.43,IF(ScaleWorksheet!$D$6="CM",ScaleWorksheet!Z31/2.543,ScaleWorksheet!Z31))</f>
        <v>0</v>
      </c>
      <c r="N24">
        <f>IF(ScaleWorksheet!$D$6="MM",ScaleWorksheet!AA31/25.43,IF(ScaleWorksheet!$D$6="CM",ScaleWorksheet!AA31/2.543,ScaleWorksheet!AA31))</f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">
      <c r="A25">
        <v>24</v>
      </c>
      <c r="B25" t="str">
        <f>ScaleWorksheet!B32</f>
        <v>WOUND</v>
      </c>
      <c r="C25">
        <f>IF(ScaleWorksheet!$D$6="MM",ScaleWorksheet!V32/25.43,IF(ScaleWorksheet!$D$6="CM",ScaleWorksheet!V32/2.543,ScaleWorksheet!V32))</f>
        <v>0</v>
      </c>
      <c r="D25">
        <f>ScaleWorksheet!F32</f>
        <v>0</v>
      </c>
      <c r="E25">
        <f>ScaleWorksheet!D32</f>
        <v>1</v>
      </c>
      <c r="F25">
        <f>ScaleWorksheet!E32</f>
        <v>0</v>
      </c>
      <c r="G25" t="str">
        <f>ScaleWorksheet!C32</f>
        <v>Copper</v>
      </c>
      <c r="H25">
        <v>0</v>
      </c>
      <c r="I25">
        <v>0</v>
      </c>
      <c r="J25">
        <f>IF(ScaleWorksheet!$D$6="MM",ScaleWorksheet!W32/25.43,IF(ScaleWorksheet!$D$6="CM",ScaleWorksheet!W32/2.543,ScaleWorksheet!W32))</f>
        <v>0</v>
      </c>
      <c r="K25">
        <f>IF(ScaleWorksheet!$D$6="MM",ScaleWorksheet!X32/25.43,IF(ScaleWorksheet!$D$6="CM",ScaleWorksheet!X32/2.543,ScaleWorksheet!X32))</f>
        <v>0</v>
      </c>
      <c r="L25">
        <f>IF(ScaleWorksheet!$D$6="MM",ScaleWorksheet!Y32/25.43,IF(ScaleWorksheet!$D$6="CM",ScaleWorksheet!Y32/2.543,ScaleWorksheet!Y32))</f>
        <v>0</v>
      </c>
      <c r="M25">
        <f>IF(ScaleWorksheet!$D$6="MM",ScaleWorksheet!Z32/25.43,IF(ScaleWorksheet!$D$6="CM",ScaleWorksheet!Z32/2.543,ScaleWorksheet!Z32))</f>
        <v>0</v>
      </c>
      <c r="N25">
        <f>IF(ScaleWorksheet!$D$6="MM",ScaleWorksheet!AA32/25.43,IF(ScaleWorksheet!$D$6="CM",ScaleWorksheet!AA32/2.543,ScaleWorksheet!AA32))</f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">
      <c r="A26">
        <v>25</v>
      </c>
      <c r="B26" t="str">
        <f>ScaleWorksheet!B33</f>
        <v>WOUND</v>
      </c>
      <c r="C26">
        <f>IF(ScaleWorksheet!$D$6="MM",ScaleWorksheet!V33/25.43,IF(ScaleWorksheet!$D$6="CM",ScaleWorksheet!V33/2.543,ScaleWorksheet!V33))</f>
        <v>0</v>
      </c>
      <c r="D26">
        <f>ScaleWorksheet!F33</f>
        <v>0</v>
      </c>
      <c r="E26">
        <f>ScaleWorksheet!D33</f>
        <v>1</v>
      </c>
      <c r="F26">
        <f>ScaleWorksheet!E33</f>
        <v>0</v>
      </c>
      <c r="G26" t="str">
        <f>ScaleWorksheet!C33</f>
        <v>Copper</v>
      </c>
      <c r="H26">
        <v>0</v>
      </c>
      <c r="I26">
        <v>0</v>
      </c>
      <c r="J26">
        <f>IF(ScaleWorksheet!$D$6="MM",ScaleWorksheet!W33/25.43,IF(ScaleWorksheet!$D$6="CM",ScaleWorksheet!W33/2.543,ScaleWorksheet!W33))</f>
        <v>0</v>
      </c>
      <c r="K26">
        <f>IF(ScaleWorksheet!$D$6="MM",ScaleWorksheet!X33/25.43,IF(ScaleWorksheet!$D$6="CM",ScaleWorksheet!X33/2.543,ScaleWorksheet!X33))</f>
        <v>0</v>
      </c>
      <c r="L26">
        <f>IF(ScaleWorksheet!$D$6="MM",ScaleWorksheet!Y33/25.43,IF(ScaleWorksheet!$D$6="CM",ScaleWorksheet!Y33/2.543,ScaleWorksheet!Y33))</f>
        <v>0</v>
      </c>
      <c r="M26">
        <f>IF(ScaleWorksheet!$D$6="MM",ScaleWorksheet!Z33/25.43,IF(ScaleWorksheet!$D$6="CM",ScaleWorksheet!Z33/2.543,ScaleWorksheet!Z33))</f>
        <v>0</v>
      </c>
      <c r="N26">
        <f>IF(ScaleWorksheet!$D$6="MM",ScaleWorksheet!AA33/25.43,IF(ScaleWorksheet!$D$6="CM",ScaleWorksheet!AA33/2.543,ScaleWorksheet!AA33))</f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">
      <c r="A27">
        <v>26</v>
      </c>
      <c r="B27" t="str">
        <f>ScaleWorksheet!B34</f>
        <v>WOUND</v>
      </c>
      <c r="C27">
        <f>IF(ScaleWorksheet!$D$6="MM",ScaleWorksheet!V34/25.43,IF(ScaleWorksheet!$D$6="CM",ScaleWorksheet!V34/2.543,ScaleWorksheet!V34))</f>
        <v>0</v>
      </c>
      <c r="D27">
        <f>ScaleWorksheet!F34</f>
        <v>0</v>
      </c>
      <c r="E27">
        <f>ScaleWorksheet!D34</f>
        <v>1</v>
      </c>
      <c r="F27">
        <f>ScaleWorksheet!E34</f>
        <v>0</v>
      </c>
      <c r="G27" t="str">
        <f>ScaleWorksheet!C34</f>
        <v>Copper</v>
      </c>
      <c r="H27">
        <v>0</v>
      </c>
      <c r="I27">
        <v>0</v>
      </c>
      <c r="J27">
        <f>IF(ScaleWorksheet!$D$6="MM",ScaleWorksheet!W34/25.43,IF(ScaleWorksheet!$D$6="CM",ScaleWorksheet!W34/2.543,ScaleWorksheet!W34))</f>
        <v>0</v>
      </c>
      <c r="K27">
        <f>IF(ScaleWorksheet!$D$6="MM",ScaleWorksheet!X34/25.43,IF(ScaleWorksheet!$D$6="CM",ScaleWorksheet!X34/2.543,ScaleWorksheet!X34))</f>
        <v>0</v>
      </c>
      <c r="L27">
        <f>IF(ScaleWorksheet!$D$6="MM",ScaleWorksheet!Y34/25.43,IF(ScaleWorksheet!$D$6="CM",ScaleWorksheet!Y34/2.543,ScaleWorksheet!Y34))</f>
        <v>0</v>
      </c>
      <c r="M27">
        <f>IF(ScaleWorksheet!$D$6="MM",ScaleWorksheet!Z34/25.43,IF(ScaleWorksheet!$D$6="CM",ScaleWorksheet!Z34/2.543,ScaleWorksheet!Z34))</f>
        <v>0</v>
      </c>
      <c r="N27">
        <f>IF(ScaleWorksheet!$D$6="MM",ScaleWorksheet!AA34/25.43,IF(ScaleWorksheet!$D$6="CM",ScaleWorksheet!AA34/2.543,ScaleWorksheet!AA34))</f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">
      <c r="A28">
        <v>27</v>
      </c>
      <c r="B28" t="str">
        <f>ScaleWorksheet!B35</f>
        <v>WOUND</v>
      </c>
      <c r="C28">
        <f>IF(ScaleWorksheet!$D$6="MM",ScaleWorksheet!V35/25.43,IF(ScaleWorksheet!$D$6="CM",ScaleWorksheet!V35/2.543,ScaleWorksheet!V35))</f>
        <v>0</v>
      </c>
      <c r="D28">
        <f>ScaleWorksheet!F35</f>
        <v>0</v>
      </c>
      <c r="E28">
        <f>ScaleWorksheet!D35</f>
        <v>1</v>
      </c>
      <c r="F28">
        <f>ScaleWorksheet!E35</f>
        <v>0</v>
      </c>
      <c r="G28" t="str">
        <f>ScaleWorksheet!C35</f>
        <v>Copper</v>
      </c>
      <c r="H28">
        <v>0</v>
      </c>
      <c r="I28">
        <v>0</v>
      </c>
      <c r="J28">
        <f>IF(ScaleWorksheet!$D$6="MM",ScaleWorksheet!W35/25.43,IF(ScaleWorksheet!$D$6="CM",ScaleWorksheet!W35/2.543,ScaleWorksheet!W35))</f>
        <v>0</v>
      </c>
      <c r="K28">
        <f>IF(ScaleWorksheet!$D$6="MM",ScaleWorksheet!X35/25.43,IF(ScaleWorksheet!$D$6="CM",ScaleWorksheet!X35/2.543,ScaleWorksheet!X35))</f>
        <v>0</v>
      </c>
      <c r="L28">
        <f>IF(ScaleWorksheet!$D$6="MM",ScaleWorksheet!Y35/25.43,IF(ScaleWorksheet!$D$6="CM",ScaleWorksheet!Y35/2.543,ScaleWorksheet!Y35))</f>
        <v>0</v>
      </c>
      <c r="M28">
        <f>IF(ScaleWorksheet!$D$6="MM",ScaleWorksheet!Z35/25.43,IF(ScaleWorksheet!$D$6="CM",ScaleWorksheet!Z35/2.543,ScaleWorksheet!Z35))</f>
        <v>0</v>
      </c>
      <c r="N28">
        <f>IF(ScaleWorksheet!$D$6="MM",ScaleWorksheet!AA35/25.43,IF(ScaleWorksheet!$D$6="CM",ScaleWorksheet!AA35/2.543,ScaleWorksheet!AA35))</f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">
      <c r="A29">
        <v>28</v>
      </c>
      <c r="B29" t="str">
        <f>ScaleWorksheet!B36</f>
        <v>WOUND</v>
      </c>
      <c r="C29">
        <f>IF(ScaleWorksheet!$D$6="MM",ScaleWorksheet!V36/25.43,IF(ScaleWorksheet!$D$6="CM",ScaleWorksheet!V36/2.543,ScaleWorksheet!V36))</f>
        <v>0</v>
      </c>
      <c r="D29">
        <f>ScaleWorksheet!F36</f>
        <v>0</v>
      </c>
      <c r="E29">
        <f>ScaleWorksheet!D36</f>
        <v>1</v>
      </c>
      <c r="F29">
        <f>ScaleWorksheet!E36</f>
        <v>0</v>
      </c>
      <c r="G29" t="str">
        <f>ScaleWorksheet!C36</f>
        <v>Copper</v>
      </c>
      <c r="H29">
        <v>0</v>
      </c>
      <c r="I29">
        <v>0</v>
      </c>
      <c r="J29">
        <f>IF(ScaleWorksheet!$D$6="MM",ScaleWorksheet!W36/25.43,IF(ScaleWorksheet!$D$6="CM",ScaleWorksheet!W36/2.543,ScaleWorksheet!W36))</f>
        <v>0</v>
      </c>
      <c r="K29">
        <f>IF(ScaleWorksheet!$D$6="MM",ScaleWorksheet!X36/25.43,IF(ScaleWorksheet!$D$6="CM",ScaleWorksheet!X36/2.543,ScaleWorksheet!X36))</f>
        <v>0</v>
      </c>
      <c r="L29">
        <f>IF(ScaleWorksheet!$D$6="MM",ScaleWorksheet!Y36/25.43,IF(ScaleWorksheet!$D$6="CM",ScaleWorksheet!Y36/2.543,ScaleWorksheet!Y36))</f>
        <v>0</v>
      </c>
      <c r="M29">
        <f>IF(ScaleWorksheet!$D$6="MM",ScaleWorksheet!Z36/25.43,IF(ScaleWorksheet!$D$6="CM",ScaleWorksheet!Z36/2.543,ScaleWorksheet!Z36))</f>
        <v>0</v>
      </c>
      <c r="N29">
        <f>IF(ScaleWorksheet!$D$6="MM",ScaleWorksheet!AA36/25.43,IF(ScaleWorksheet!$D$6="CM",ScaleWorksheet!AA36/2.543,ScaleWorksheet!AA36))</f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">
      <c r="A30">
        <v>29</v>
      </c>
      <c r="B30" t="str">
        <f>ScaleWorksheet!B37</f>
        <v>WOUND</v>
      </c>
      <c r="C30">
        <f>IF(ScaleWorksheet!$D$6="MM",ScaleWorksheet!V37/25.43,IF(ScaleWorksheet!$D$6="CM",ScaleWorksheet!V37/2.543,ScaleWorksheet!V37))</f>
        <v>0</v>
      </c>
      <c r="D30">
        <f>ScaleWorksheet!F37</f>
        <v>0</v>
      </c>
      <c r="E30">
        <f>ScaleWorksheet!D37</f>
        <v>1</v>
      </c>
      <c r="F30">
        <f>ScaleWorksheet!E37</f>
        <v>0</v>
      </c>
      <c r="G30" t="str">
        <f>ScaleWorksheet!C37</f>
        <v>Copper</v>
      </c>
      <c r="H30">
        <v>0</v>
      </c>
      <c r="I30">
        <v>0</v>
      </c>
      <c r="J30">
        <f>IF(ScaleWorksheet!$D$6="MM",ScaleWorksheet!W37/25.43,IF(ScaleWorksheet!$D$6="CM",ScaleWorksheet!W37/2.543,ScaleWorksheet!W37))</f>
        <v>0</v>
      </c>
      <c r="K30">
        <f>IF(ScaleWorksheet!$D$6="MM",ScaleWorksheet!X37/25.43,IF(ScaleWorksheet!$D$6="CM",ScaleWorksheet!X37/2.543,ScaleWorksheet!X37))</f>
        <v>0</v>
      </c>
      <c r="L30">
        <f>IF(ScaleWorksheet!$D$6="MM",ScaleWorksheet!Y37/25.43,IF(ScaleWorksheet!$D$6="CM",ScaleWorksheet!Y37/2.543,ScaleWorksheet!Y37))</f>
        <v>0</v>
      </c>
      <c r="M30">
        <f>IF(ScaleWorksheet!$D$6="MM",ScaleWorksheet!Z37/25.43,IF(ScaleWorksheet!$D$6="CM",ScaleWorksheet!Z37/2.543,ScaleWorksheet!Z37))</f>
        <v>0</v>
      </c>
      <c r="N30">
        <f>IF(ScaleWorksheet!$D$6="MM",ScaleWorksheet!AA37/25.43,IF(ScaleWorksheet!$D$6="CM",ScaleWorksheet!AA37/2.543,ScaleWorksheet!AA37))</f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">
      <c r="A31">
        <v>30</v>
      </c>
      <c r="B31" t="str">
        <f>ScaleWorksheet!B38</f>
        <v>WOUND</v>
      </c>
      <c r="C31">
        <f>IF(ScaleWorksheet!$D$6="MM",ScaleWorksheet!V38/25.43,IF(ScaleWorksheet!$D$6="CM",ScaleWorksheet!V38/2.543,ScaleWorksheet!V38))</f>
        <v>0</v>
      </c>
      <c r="D31">
        <f>ScaleWorksheet!F38</f>
        <v>0</v>
      </c>
      <c r="E31">
        <f>ScaleWorksheet!D38</f>
        <v>1</v>
      </c>
      <c r="F31">
        <f>ScaleWorksheet!E38</f>
        <v>0</v>
      </c>
      <c r="G31" t="str">
        <f>ScaleWorksheet!C38</f>
        <v>Copper</v>
      </c>
      <c r="H31">
        <v>0</v>
      </c>
      <c r="I31">
        <v>0</v>
      </c>
      <c r="J31">
        <f>IF(ScaleWorksheet!$D$6="MM",ScaleWorksheet!W38/25.43,IF(ScaleWorksheet!$D$6="CM",ScaleWorksheet!W38/2.543,ScaleWorksheet!W38))</f>
        <v>0</v>
      </c>
      <c r="K31">
        <f>IF(ScaleWorksheet!$D$6="MM",ScaleWorksheet!X38/25.43,IF(ScaleWorksheet!$D$6="CM",ScaleWorksheet!X38/2.543,ScaleWorksheet!X38))</f>
        <v>0</v>
      </c>
      <c r="L31">
        <f>IF(ScaleWorksheet!$D$6="MM",ScaleWorksheet!Y38/25.43,IF(ScaleWorksheet!$D$6="CM",ScaleWorksheet!Y38/2.543,ScaleWorksheet!Y38))</f>
        <v>0</v>
      </c>
      <c r="M31">
        <f>IF(ScaleWorksheet!$D$6="MM",ScaleWorksheet!Z38/25.43,IF(ScaleWorksheet!$D$6="CM",ScaleWorksheet!Z38/2.543,ScaleWorksheet!Z38))</f>
        <v>0</v>
      </c>
      <c r="N31">
        <f>IF(ScaleWorksheet!$D$6="MM",ScaleWorksheet!AA38/25.43,IF(ScaleWorksheet!$D$6="CM",ScaleWorksheet!AA38/2.543,ScaleWorksheet!AA38))</f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">
      <c r="A32">
        <v>31</v>
      </c>
      <c r="B32" t="str">
        <f>ScaleWorksheet!B39</f>
        <v>WOUND</v>
      </c>
      <c r="C32">
        <f>IF(ScaleWorksheet!$D$6="MM",ScaleWorksheet!V39/25.43,IF(ScaleWorksheet!$D$6="CM",ScaleWorksheet!V39/2.543,ScaleWorksheet!V39))</f>
        <v>0</v>
      </c>
      <c r="D32">
        <f>ScaleWorksheet!F39</f>
        <v>0</v>
      </c>
      <c r="E32">
        <f>ScaleWorksheet!D39</f>
        <v>1</v>
      </c>
      <c r="F32">
        <f>ScaleWorksheet!E39</f>
        <v>0</v>
      </c>
      <c r="G32" t="str">
        <f>ScaleWorksheet!C39</f>
        <v>Copper</v>
      </c>
      <c r="H32">
        <v>0</v>
      </c>
      <c r="I32">
        <v>0</v>
      </c>
      <c r="J32">
        <f>IF(ScaleWorksheet!$D$6="MM",ScaleWorksheet!W39/25.43,IF(ScaleWorksheet!$D$6="CM",ScaleWorksheet!W39/2.543,ScaleWorksheet!W39))</f>
        <v>0</v>
      </c>
      <c r="K32">
        <f>IF(ScaleWorksheet!$D$6="MM",ScaleWorksheet!X39/25.43,IF(ScaleWorksheet!$D$6="CM",ScaleWorksheet!X39/2.543,ScaleWorksheet!X39))</f>
        <v>0</v>
      </c>
      <c r="L32">
        <f>IF(ScaleWorksheet!$D$6="MM",ScaleWorksheet!Y39/25.43,IF(ScaleWorksheet!$D$6="CM",ScaleWorksheet!Y39/2.543,ScaleWorksheet!Y39))</f>
        <v>0</v>
      </c>
      <c r="M32">
        <f>IF(ScaleWorksheet!$D$6="MM",ScaleWorksheet!Z39/25.43,IF(ScaleWorksheet!$D$6="CM",ScaleWorksheet!Z39/2.543,ScaleWorksheet!Z39))</f>
        <v>0</v>
      </c>
      <c r="N32">
        <f>IF(ScaleWorksheet!$D$6="MM",ScaleWorksheet!AA39/25.43,IF(ScaleWorksheet!$D$6="CM",ScaleWorksheet!AA39/2.543,ScaleWorksheet!AA39))</f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">
      <c r="A33">
        <v>32</v>
      </c>
      <c r="B33" t="str">
        <f>ScaleWorksheet!B40</f>
        <v>WOUND</v>
      </c>
      <c r="C33">
        <f>IF(ScaleWorksheet!$D$6="MM",ScaleWorksheet!V40/25.43,IF(ScaleWorksheet!$D$6="CM",ScaleWorksheet!V40/2.543,ScaleWorksheet!V40))</f>
        <v>0</v>
      </c>
      <c r="D33">
        <f>ScaleWorksheet!F40</f>
        <v>0</v>
      </c>
      <c r="E33">
        <f>ScaleWorksheet!D40</f>
        <v>1</v>
      </c>
      <c r="F33">
        <f>ScaleWorksheet!E40</f>
        <v>0</v>
      </c>
      <c r="G33" t="str">
        <f>ScaleWorksheet!C40</f>
        <v>Copper</v>
      </c>
      <c r="H33">
        <v>0</v>
      </c>
      <c r="I33">
        <v>0</v>
      </c>
      <c r="J33">
        <f>IF(ScaleWorksheet!$D$6="MM",ScaleWorksheet!W40/25.43,IF(ScaleWorksheet!$D$6="CM",ScaleWorksheet!W40/2.543,ScaleWorksheet!W40))</f>
        <v>0</v>
      </c>
      <c r="K33">
        <f>IF(ScaleWorksheet!$D$6="MM",ScaleWorksheet!X40/25.43,IF(ScaleWorksheet!$D$6="CM",ScaleWorksheet!X40/2.543,ScaleWorksheet!X40))</f>
        <v>0</v>
      </c>
      <c r="L33">
        <f>IF(ScaleWorksheet!$D$6="MM",ScaleWorksheet!Y40/25.43,IF(ScaleWorksheet!$D$6="CM",ScaleWorksheet!Y40/2.543,ScaleWorksheet!Y40))</f>
        <v>0</v>
      </c>
      <c r="M33">
        <f>IF(ScaleWorksheet!$D$6="MM",ScaleWorksheet!Z40/25.43,IF(ScaleWorksheet!$D$6="CM",ScaleWorksheet!Z40/2.543,ScaleWorksheet!Z40))</f>
        <v>0</v>
      </c>
      <c r="N33">
        <f>IF(ScaleWorksheet!$D$6="MM",ScaleWorksheet!AA40/25.43,IF(ScaleWorksheet!$D$6="CM",ScaleWorksheet!AA40/2.543,ScaleWorksheet!AA40))</f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">
      <c r="A34">
        <v>33</v>
      </c>
      <c r="B34" t="str">
        <f>ScaleWorksheet!B41</f>
        <v>WOUND</v>
      </c>
      <c r="C34">
        <f>IF(ScaleWorksheet!$D$6="MM",ScaleWorksheet!V41/25.43,IF(ScaleWorksheet!$D$6="CM",ScaleWorksheet!V41/2.543,ScaleWorksheet!V41))</f>
        <v>0</v>
      </c>
      <c r="D34">
        <f>ScaleWorksheet!F41</f>
        <v>0</v>
      </c>
      <c r="E34">
        <f>ScaleWorksheet!D41</f>
        <v>1</v>
      </c>
      <c r="F34">
        <f>ScaleWorksheet!E41</f>
        <v>0</v>
      </c>
      <c r="G34" t="str">
        <f>ScaleWorksheet!C41</f>
        <v>Copper</v>
      </c>
      <c r="H34">
        <v>0</v>
      </c>
      <c r="I34">
        <v>0</v>
      </c>
      <c r="J34">
        <f>IF(ScaleWorksheet!$D$6="MM",ScaleWorksheet!W41/25.43,IF(ScaleWorksheet!$D$6="CM",ScaleWorksheet!W41/2.543,ScaleWorksheet!W41))</f>
        <v>0</v>
      </c>
      <c r="K34">
        <f>IF(ScaleWorksheet!$D$6="MM",ScaleWorksheet!X41/25.43,IF(ScaleWorksheet!$D$6="CM",ScaleWorksheet!X41/2.543,ScaleWorksheet!X41))</f>
        <v>0</v>
      </c>
      <c r="L34">
        <f>IF(ScaleWorksheet!$D$6="MM",ScaleWorksheet!Y41/25.43,IF(ScaleWorksheet!$D$6="CM",ScaleWorksheet!Y41/2.543,ScaleWorksheet!Y41))</f>
        <v>0</v>
      </c>
      <c r="M34">
        <f>IF(ScaleWorksheet!$D$6="MM",ScaleWorksheet!Z41/25.43,IF(ScaleWorksheet!$D$6="CM",ScaleWorksheet!Z41/2.543,ScaleWorksheet!Z41))</f>
        <v>0</v>
      </c>
      <c r="N34">
        <f>IF(ScaleWorksheet!$D$6="MM",ScaleWorksheet!AA41/25.43,IF(ScaleWorksheet!$D$6="CM",ScaleWorksheet!AA41/2.543,ScaleWorksheet!AA41))</f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">
      <c r="A35">
        <v>34</v>
      </c>
      <c r="B35" t="str">
        <f>ScaleWorksheet!B42</f>
        <v>WOUND</v>
      </c>
      <c r="C35">
        <f>IF(ScaleWorksheet!$D$6="MM",ScaleWorksheet!V42/25.43,IF(ScaleWorksheet!$D$6="CM",ScaleWorksheet!V42/2.543,ScaleWorksheet!V42))</f>
        <v>0</v>
      </c>
      <c r="D35">
        <f>ScaleWorksheet!F42</f>
        <v>0</v>
      </c>
      <c r="E35">
        <f>ScaleWorksheet!D42</f>
        <v>1</v>
      </c>
      <c r="F35">
        <f>ScaleWorksheet!E42</f>
        <v>0</v>
      </c>
      <c r="G35" t="str">
        <f>ScaleWorksheet!C42</f>
        <v>Copper</v>
      </c>
      <c r="H35">
        <v>0</v>
      </c>
      <c r="I35">
        <v>0</v>
      </c>
      <c r="J35">
        <f>IF(ScaleWorksheet!$D$6="MM",ScaleWorksheet!W42/25.43,IF(ScaleWorksheet!$D$6="CM",ScaleWorksheet!W42/2.543,ScaleWorksheet!W42))</f>
        <v>0</v>
      </c>
      <c r="K35">
        <f>IF(ScaleWorksheet!$D$6="MM",ScaleWorksheet!X42/25.43,IF(ScaleWorksheet!$D$6="CM",ScaleWorksheet!X42/2.543,ScaleWorksheet!X42))</f>
        <v>0</v>
      </c>
      <c r="L35">
        <f>IF(ScaleWorksheet!$D$6="MM",ScaleWorksheet!Y42/25.43,IF(ScaleWorksheet!$D$6="CM",ScaleWorksheet!Y42/2.543,ScaleWorksheet!Y42))</f>
        <v>0</v>
      </c>
      <c r="M35">
        <f>IF(ScaleWorksheet!$D$6="MM",ScaleWorksheet!Z42/25.43,IF(ScaleWorksheet!$D$6="CM",ScaleWorksheet!Z42/2.543,ScaleWorksheet!Z42))</f>
        <v>0</v>
      </c>
      <c r="N35">
        <f>IF(ScaleWorksheet!$D$6="MM",ScaleWorksheet!AA42/25.43,IF(ScaleWorksheet!$D$6="CM",ScaleWorksheet!AA42/2.543,ScaleWorksheet!AA42))</f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">
      <c r="A36">
        <v>35</v>
      </c>
      <c r="B36" t="str">
        <f>ScaleWorksheet!B43</f>
        <v>WOUND</v>
      </c>
      <c r="C36">
        <f>IF(ScaleWorksheet!$D$6="MM",ScaleWorksheet!V43/25.43,IF(ScaleWorksheet!$D$6="CM",ScaleWorksheet!V43/2.543,ScaleWorksheet!V43))</f>
        <v>0</v>
      </c>
      <c r="D36">
        <f>ScaleWorksheet!F43</f>
        <v>0</v>
      </c>
      <c r="E36">
        <f>ScaleWorksheet!D43</f>
        <v>1</v>
      </c>
      <c r="F36">
        <f>ScaleWorksheet!E43</f>
        <v>0</v>
      </c>
      <c r="G36" t="str">
        <f>ScaleWorksheet!C43</f>
        <v>Copper</v>
      </c>
      <c r="H36">
        <v>0</v>
      </c>
      <c r="I36">
        <v>0</v>
      </c>
      <c r="J36">
        <f>IF(ScaleWorksheet!$D$6="MM",ScaleWorksheet!W43/25.43,IF(ScaleWorksheet!$D$6="CM",ScaleWorksheet!W43/2.543,ScaleWorksheet!W43))</f>
        <v>0</v>
      </c>
      <c r="K36">
        <f>IF(ScaleWorksheet!$D$6="MM",ScaleWorksheet!X43/25.43,IF(ScaleWorksheet!$D$6="CM",ScaleWorksheet!X43/2.543,ScaleWorksheet!X43))</f>
        <v>0</v>
      </c>
      <c r="L36">
        <f>IF(ScaleWorksheet!$D$6="MM",ScaleWorksheet!Y43/25.43,IF(ScaleWorksheet!$D$6="CM",ScaleWorksheet!Y43/2.543,ScaleWorksheet!Y43))</f>
        <v>0</v>
      </c>
      <c r="M36">
        <f>IF(ScaleWorksheet!$D$6="MM",ScaleWorksheet!Z43/25.43,IF(ScaleWorksheet!$D$6="CM",ScaleWorksheet!Z43/2.543,ScaleWorksheet!Z43))</f>
        <v>0</v>
      </c>
      <c r="N36">
        <f>IF(ScaleWorksheet!$D$6="MM",ScaleWorksheet!AA43/25.43,IF(ScaleWorksheet!$D$6="CM",ScaleWorksheet!AA43/2.543,ScaleWorksheet!AA43))</f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">
      <c r="A37">
        <v>36</v>
      </c>
      <c r="B37" t="str">
        <f>ScaleWorksheet!B44</f>
        <v>WOUND</v>
      </c>
      <c r="C37">
        <f>IF(ScaleWorksheet!$D$6="MM",ScaleWorksheet!V44/25.43,IF(ScaleWorksheet!$D$6="CM",ScaleWorksheet!V44/2.543,ScaleWorksheet!V44))</f>
        <v>0</v>
      </c>
      <c r="D37">
        <f>ScaleWorksheet!F44</f>
        <v>0</v>
      </c>
      <c r="E37">
        <f>ScaleWorksheet!D44</f>
        <v>1</v>
      </c>
      <c r="F37">
        <f>ScaleWorksheet!E44</f>
        <v>0</v>
      </c>
      <c r="G37" t="str">
        <f>ScaleWorksheet!C44</f>
        <v>Copper</v>
      </c>
      <c r="H37">
        <v>0</v>
      </c>
      <c r="I37">
        <v>0</v>
      </c>
      <c r="J37">
        <f>IF(ScaleWorksheet!$D$6="MM",ScaleWorksheet!W44/25.43,IF(ScaleWorksheet!$D$6="CM",ScaleWorksheet!W44/2.543,ScaleWorksheet!W44))</f>
        <v>0</v>
      </c>
      <c r="K37">
        <f>IF(ScaleWorksheet!$D$6="MM",ScaleWorksheet!X44/25.43,IF(ScaleWorksheet!$D$6="CM",ScaleWorksheet!X44/2.543,ScaleWorksheet!X44))</f>
        <v>0</v>
      </c>
      <c r="L37">
        <f>IF(ScaleWorksheet!$D$6="MM",ScaleWorksheet!Y44/25.43,IF(ScaleWorksheet!$D$6="CM",ScaleWorksheet!Y44/2.543,ScaleWorksheet!Y44))</f>
        <v>0</v>
      </c>
      <c r="M37">
        <f>IF(ScaleWorksheet!$D$6="MM",ScaleWorksheet!Z44/25.43,IF(ScaleWorksheet!$D$6="CM",ScaleWorksheet!Z44/2.543,ScaleWorksheet!Z44))</f>
        <v>0</v>
      </c>
      <c r="N37">
        <f>IF(ScaleWorksheet!$D$6="MM",ScaleWorksheet!AA44/25.43,IF(ScaleWorksheet!$D$6="CM",ScaleWorksheet!AA44/2.543,ScaleWorksheet!AA44))</f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">
      <c r="A38">
        <v>37</v>
      </c>
      <c r="B38" t="str">
        <f>ScaleWorksheet!B45</f>
        <v>WOUND</v>
      </c>
      <c r="C38">
        <f>IF(ScaleWorksheet!$D$6="MM",ScaleWorksheet!V45/25.43,IF(ScaleWorksheet!$D$6="CM",ScaleWorksheet!V45/2.543,ScaleWorksheet!V45))</f>
        <v>0</v>
      </c>
      <c r="D38">
        <f>ScaleWorksheet!F45</f>
        <v>0</v>
      </c>
      <c r="E38">
        <f>ScaleWorksheet!D45</f>
        <v>1</v>
      </c>
      <c r="F38">
        <f>ScaleWorksheet!E45</f>
        <v>0</v>
      </c>
      <c r="G38" t="str">
        <f>ScaleWorksheet!C45</f>
        <v>Copper</v>
      </c>
      <c r="H38">
        <v>0</v>
      </c>
      <c r="I38">
        <v>0</v>
      </c>
      <c r="J38">
        <f>IF(ScaleWorksheet!$D$6="MM",ScaleWorksheet!W45/25.43,IF(ScaleWorksheet!$D$6="CM",ScaleWorksheet!W45/2.543,ScaleWorksheet!W45))</f>
        <v>0</v>
      </c>
      <c r="K38">
        <f>IF(ScaleWorksheet!$D$6="MM",ScaleWorksheet!X45/25.43,IF(ScaleWorksheet!$D$6="CM",ScaleWorksheet!X45/2.543,ScaleWorksheet!X45))</f>
        <v>0</v>
      </c>
      <c r="L38">
        <f>IF(ScaleWorksheet!$D$6="MM",ScaleWorksheet!Y45/25.43,IF(ScaleWorksheet!$D$6="CM",ScaleWorksheet!Y45/2.543,ScaleWorksheet!Y45))</f>
        <v>0</v>
      </c>
      <c r="M38">
        <f>IF(ScaleWorksheet!$D$6="MM",ScaleWorksheet!Z45/25.43,IF(ScaleWorksheet!$D$6="CM",ScaleWorksheet!Z45/2.543,ScaleWorksheet!Z45))</f>
        <v>0</v>
      </c>
      <c r="N38">
        <f>IF(ScaleWorksheet!$D$6="MM",ScaleWorksheet!AA45/25.43,IF(ScaleWorksheet!$D$6="CM",ScaleWorksheet!AA45/2.543,ScaleWorksheet!AA45))</f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">
      <c r="A39">
        <v>38</v>
      </c>
      <c r="B39" t="str">
        <f>ScaleWorksheet!B46</f>
        <v>WOUND</v>
      </c>
      <c r="C39">
        <f>IF(ScaleWorksheet!$D$6="MM",ScaleWorksheet!V46/25.43,IF(ScaleWorksheet!$D$6="CM",ScaleWorksheet!V46/2.543,ScaleWorksheet!V46))</f>
        <v>0</v>
      </c>
      <c r="D39">
        <f>ScaleWorksheet!F46</f>
        <v>0</v>
      </c>
      <c r="E39">
        <f>ScaleWorksheet!D46</f>
        <v>1</v>
      </c>
      <c r="F39">
        <f>ScaleWorksheet!E46</f>
        <v>0</v>
      </c>
      <c r="G39" t="str">
        <f>ScaleWorksheet!C46</f>
        <v>Copper</v>
      </c>
      <c r="H39">
        <v>0</v>
      </c>
      <c r="I39">
        <v>0</v>
      </c>
      <c r="J39">
        <f>IF(ScaleWorksheet!$D$6="MM",ScaleWorksheet!W46/25.43,IF(ScaleWorksheet!$D$6="CM",ScaleWorksheet!W46/2.543,ScaleWorksheet!W46))</f>
        <v>0</v>
      </c>
      <c r="K39">
        <f>IF(ScaleWorksheet!$D$6="MM",ScaleWorksheet!X46/25.43,IF(ScaleWorksheet!$D$6="CM",ScaleWorksheet!X46/2.543,ScaleWorksheet!X46))</f>
        <v>0</v>
      </c>
      <c r="L39">
        <f>IF(ScaleWorksheet!$D$6="MM",ScaleWorksheet!Y46/25.43,IF(ScaleWorksheet!$D$6="CM",ScaleWorksheet!Y46/2.543,ScaleWorksheet!Y46))</f>
        <v>0</v>
      </c>
      <c r="M39">
        <f>IF(ScaleWorksheet!$D$6="MM",ScaleWorksheet!Z46/25.43,IF(ScaleWorksheet!$D$6="CM",ScaleWorksheet!Z46/2.543,ScaleWorksheet!Z46))</f>
        <v>0</v>
      </c>
      <c r="N39">
        <f>IF(ScaleWorksheet!$D$6="MM",ScaleWorksheet!AA46/25.43,IF(ScaleWorksheet!$D$6="CM",ScaleWorksheet!AA46/2.543,ScaleWorksheet!AA46))</f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">
      <c r="A40">
        <v>39</v>
      </c>
      <c r="B40" t="str">
        <f>ScaleWorksheet!B47</f>
        <v>WOUND</v>
      </c>
      <c r="C40">
        <f>IF(ScaleWorksheet!$D$6="MM",ScaleWorksheet!V47/25.43,IF(ScaleWorksheet!$D$6="CM",ScaleWorksheet!V47/2.543,ScaleWorksheet!V47))</f>
        <v>0</v>
      </c>
      <c r="D40">
        <f>ScaleWorksheet!F47</f>
        <v>0</v>
      </c>
      <c r="E40">
        <f>ScaleWorksheet!D47</f>
        <v>1</v>
      </c>
      <c r="F40">
        <f>ScaleWorksheet!E47</f>
        <v>0</v>
      </c>
      <c r="G40" t="str">
        <f>ScaleWorksheet!C47</f>
        <v>Copper</v>
      </c>
      <c r="H40">
        <v>0</v>
      </c>
      <c r="I40">
        <v>0</v>
      </c>
      <c r="J40">
        <f>IF(ScaleWorksheet!$D$6="MM",ScaleWorksheet!W47/25.43,IF(ScaleWorksheet!$D$6="CM",ScaleWorksheet!W47/2.543,ScaleWorksheet!W47))</f>
        <v>0</v>
      </c>
      <c r="K40">
        <f>IF(ScaleWorksheet!$D$6="MM",ScaleWorksheet!X47/25.43,IF(ScaleWorksheet!$D$6="CM",ScaleWorksheet!X47/2.543,ScaleWorksheet!X47))</f>
        <v>0</v>
      </c>
      <c r="L40">
        <f>IF(ScaleWorksheet!$D$6="MM",ScaleWorksheet!Y47/25.43,IF(ScaleWorksheet!$D$6="CM",ScaleWorksheet!Y47/2.543,ScaleWorksheet!Y47))</f>
        <v>0</v>
      </c>
      <c r="M40">
        <f>IF(ScaleWorksheet!$D$6="MM",ScaleWorksheet!Z47/25.43,IF(ScaleWorksheet!$D$6="CM",ScaleWorksheet!Z47/2.543,ScaleWorksheet!Z47))</f>
        <v>0</v>
      </c>
      <c r="N40">
        <f>IF(ScaleWorksheet!$D$6="MM",ScaleWorksheet!AA47/25.43,IF(ScaleWorksheet!$D$6="CM",ScaleWorksheet!AA47/2.543,ScaleWorksheet!AA47))</f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">
      <c r="A41">
        <v>40</v>
      </c>
      <c r="B41" t="str">
        <f>ScaleWorksheet!B48</f>
        <v>WOUND</v>
      </c>
      <c r="C41">
        <f>IF(ScaleWorksheet!$D$6="MM",ScaleWorksheet!V48/25.43,IF(ScaleWorksheet!$D$6="CM",ScaleWorksheet!V48/2.543,ScaleWorksheet!V48))</f>
        <v>0</v>
      </c>
      <c r="D41">
        <f>ScaleWorksheet!F48</f>
        <v>0</v>
      </c>
      <c r="E41">
        <f>ScaleWorksheet!D48</f>
        <v>1</v>
      </c>
      <c r="F41">
        <f>ScaleWorksheet!E48</f>
        <v>0</v>
      </c>
      <c r="G41" t="str">
        <f>ScaleWorksheet!C48</f>
        <v>Copper</v>
      </c>
      <c r="H41">
        <v>0</v>
      </c>
      <c r="I41">
        <v>0</v>
      </c>
      <c r="J41">
        <f>IF(ScaleWorksheet!$D$6="MM",ScaleWorksheet!W48/25.43,IF(ScaleWorksheet!$D$6="CM",ScaleWorksheet!W48/2.543,ScaleWorksheet!W48))</f>
        <v>0</v>
      </c>
      <c r="K41">
        <f>IF(ScaleWorksheet!$D$6="MM",ScaleWorksheet!X48/25.43,IF(ScaleWorksheet!$D$6="CM",ScaleWorksheet!X48/2.543,ScaleWorksheet!X48))</f>
        <v>0</v>
      </c>
      <c r="L41">
        <f>IF(ScaleWorksheet!$D$6="MM",ScaleWorksheet!Y48/25.43,IF(ScaleWorksheet!$D$6="CM",ScaleWorksheet!Y48/2.543,ScaleWorksheet!Y48))</f>
        <v>0</v>
      </c>
      <c r="M41">
        <f>IF(ScaleWorksheet!$D$6="MM",ScaleWorksheet!Z48/25.43,IF(ScaleWorksheet!$D$6="CM",ScaleWorksheet!Z48/2.543,ScaleWorksheet!Z48))</f>
        <v>0</v>
      </c>
      <c r="N41">
        <f>IF(ScaleWorksheet!$D$6="MM",ScaleWorksheet!AA48/25.43,IF(ScaleWorksheet!$D$6="CM",ScaleWorksheet!AA48/2.543,ScaleWorksheet!AA48))</f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">
      <c r="A42">
        <v>41</v>
      </c>
      <c r="B42" t="str">
        <f>ScaleWorksheet!B49</f>
        <v>WOUND</v>
      </c>
      <c r="C42">
        <f>IF(ScaleWorksheet!$D$6="MM",ScaleWorksheet!V49/25.43,IF(ScaleWorksheet!$D$6="CM",ScaleWorksheet!V49/2.543,ScaleWorksheet!V49))</f>
        <v>0</v>
      </c>
      <c r="D42">
        <f>ScaleWorksheet!F49</f>
        <v>0</v>
      </c>
      <c r="E42">
        <f>ScaleWorksheet!D49</f>
        <v>1</v>
      </c>
      <c r="F42">
        <f>ScaleWorksheet!E49</f>
        <v>0</v>
      </c>
      <c r="G42" t="str">
        <f>ScaleWorksheet!C49</f>
        <v>Copper</v>
      </c>
      <c r="H42">
        <v>0</v>
      </c>
      <c r="I42">
        <v>0</v>
      </c>
      <c r="J42">
        <f>IF(ScaleWorksheet!$D$6="MM",ScaleWorksheet!W49/25.43,IF(ScaleWorksheet!$D$6="CM",ScaleWorksheet!W49/2.543,ScaleWorksheet!W49))</f>
        <v>0</v>
      </c>
      <c r="K42">
        <f>IF(ScaleWorksheet!$D$6="MM",ScaleWorksheet!X49/25.43,IF(ScaleWorksheet!$D$6="CM",ScaleWorksheet!X49/2.543,ScaleWorksheet!X49))</f>
        <v>0</v>
      </c>
      <c r="L42">
        <f>IF(ScaleWorksheet!$D$6="MM",ScaleWorksheet!Y49/25.43,IF(ScaleWorksheet!$D$6="CM",ScaleWorksheet!Y49/2.543,ScaleWorksheet!Y49))</f>
        <v>0</v>
      </c>
      <c r="M42">
        <f>IF(ScaleWorksheet!$D$6="MM",ScaleWorksheet!Z49/25.43,IF(ScaleWorksheet!$D$6="CM",ScaleWorksheet!Z49/2.543,ScaleWorksheet!Z49))</f>
        <v>0</v>
      </c>
      <c r="N42">
        <f>IF(ScaleWorksheet!$D$6="MM",ScaleWorksheet!AA49/25.43,IF(ScaleWorksheet!$D$6="CM",ScaleWorksheet!AA49/2.543,ScaleWorksheet!AA49))</f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">
      <c r="A43">
        <v>42</v>
      </c>
      <c r="B43" t="str">
        <f>ScaleWorksheet!B50</f>
        <v>WOUND</v>
      </c>
      <c r="C43">
        <f>IF(ScaleWorksheet!$D$6="MM",ScaleWorksheet!V50/25.43,IF(ScaleWorksheet!$D$6="CM",ScaleWorksheet!V50/2.543,ScaleWorksheet!V50))</f>
        <v>0</v>
      </c>
      <c r="D43">
        <f>ScaleWorksheet!F50</f>
        <v>0</v>
      </c>
      <c r="E43">
        <f>ScaleWorksheet!D50</f>
        <v>1</v>
      </c>
      <c r="F43">
        <f>ScaleWorksheet!E50</f>
        <v>0</v>
      </c>
      <c r="G43" t="str">
        <f>ScaleWorksheet!C50</f>
        <v>Copper</v>
      </c>
      <c r="H43">
        <v>0</v>
      </c>
      <c r="I43">
        <v>0</v>
      </c>
      <c r="J43">
        <f>IF(ScaleWorksheet!$D$6="MM",ScaleWorksheet!W50/25.43,IF(ScaleWorksheet!$D$6="CM",ScaleWorksheet!W50/2.543,ScaleWorksheet!W50))</f>
        <v>0</v>
      </c>
      <c r="K43">
        <f>IF(ScaleWorksheet!$D$6="MM",ScaleWorksheet!X50/25.43,IF(ScaleWorksheet!$D$6="CM",ScaleWorksheet!X50/2.543,ScaleWorksheet!X50))</f>
        <v>0</v>
      </c>
      <c r="L43">
        <f>IF(ScaleWorksheet!$D$6="MM",ScaleWorksheet!Y50/25.43,IF(ScaleWorksheet!$D$6="CM",ScaleWorksheet!Y50/2.543,ScaleWorksheet!Y50))</f>
        <v>0</v>
      </c>
      <c r="M43">
        <f>IF(ScaleWorksheet!$D$6="MM",ScaleWorksheet!Z50/25.43,IF(ScaleWorksheet!$D$6="CM",ScaleWorksheet!Z50/2.543,ScaleWorksheet!Z50))</f>
        <v>0</v>
      </c>
      <c r="N43">
        <f>IF(ScaleWorksheet!$D$6="MM",ScaleWorksheet!AA50/25.43,IF(ScaleWorksheet!$D$6="CM",ScaleWorksheet!AA50/2.543,ScaleWorksheet!AA50))</f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">
      <c r="A44">
        <v>43</v>
      </c>
      <c r="B44" t="str">
        <f>ScaleWorksheet!B51</f>
        <v>WOUND</v>
      </c>
      <c r="C44">
        <f>IF(ScaleWorksheet!$D$6="MM",ScaleWorksheet!V51/25.43,IF(ScaleWorksheet!$D$6="CM",ScaleWorksheet!V51/2.543,ScaleWorksheet!V51))</f>
        <v>0</v>
      </c>
      <c r="D44">
        <f>ScaleWorksheet!F51</f>
        <v>0</v>
      </c>
      <c r="E44">
        <f>ScaleWorksheet!D51</f>
        <v>1</v>
      </c>
      <c r="F44">
        <f>ScaleWorksheet!E51</f>
        <v>0</v>
      </c>
      <c r="G44" t="str">
        <f>ScaleWorksheet!C51</f>
        <v>Copper</v>
      </c>
      <c r="H44">
        <v>0</v>
      </c>
      <c r="I44">
        <v>0</v>
      </c>
      <c r="J44">
        <f>IF(ScaleWorksheet!$D$6="MM",ScaleWorksheet!W51/25.43,IF(ScaleWorksheet!$D$6="CM",ScaleWorksheet!W51/2.543,ScaleWorksheet!W51))</f>
        <v>0</v>
      </c>
      <c r="K44">
        <f>IF(ScaleWorksheet!$D$6="MM",ScaleWorksheet!X51/25.43,IF(ScaleWorksheet!$D$6="CM",ScaleWorksheet!X51/2.543,ScaleWorksheet!X51))</f>
        <v>0</v>
      </c>
      <c r="L44">
        <f>IF(ScaleWorksheet!$D$6="MM",ScaleWorksheet!Y51/25.43,IF(ScaleWorksheet!$D$6="CM",ScaleWorksheet!Y51/2.543,ScaleWorksheet!Y51))</f>
        <v>0</v>
      </c>
      <c r="M44">
        <f>IF(ScaleWorksheet!$D$6="MM",ScaleWorksheet!Z51/25.43,IF(ScaleWorksheet!$D$6="CM",ScaleWorksheet!Z51/2.543,ScaleWorksheet!Z51))</f>
        <v>0</v>
      </c>
      <c r="N44">
        <f>IF(ScaleWorksheet!$D$6="MM",ScaleWorksheet!AA51/25.43,IF(ScaleWorksheet!$D$6="CM",ScaleWorksheet!AA51/2.543,ScaleWorksheet!AA51))</f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">
      <c r="A45">
        <v>44</v>
      </c>
      <c r="B45" t="str">
        <f>ScaleWorksheet!B52</f>
        <v>WOUND</v>
      </c>
      <c r="C45">
        <f>IF(ScaleWorksheet!$D$6="MM",ScaleWorksheet!V52/25.43,IF(ScaleWorksheet!$D$6="CM",ScaleWorksheet!V52/2.543,ScaleWorksheet!V52))</f>
        <v>0</v>
      </c>
      <c r="D45">
        <f>ScaleWorksheet!F52</f>
        <v>0</v>
      </c>
      <c r="E45">
        <f>ScaleWorksheet!D52</f>
        <v>1</v>
      </c>
      <c r="F45">
        <f>ScaleWorksheet!E52</f>
        <v>0</v>
      </c>
      <c r="G45" t="str">
        <f>ScaleWorksheet!C52</f>
        <v>Copper</v>
      </c>
      <c r="H45">
        <v>0</v>
      </c>
      <c r="I45">
        <v>0</v>
      </c>
      <c r="J45">
        <f>IF(ScaleWorksheet!$D$6="MM",ScaleWorksheet!W52/25.43,IF(ScaleWorksheet!$D$6="CM",ScaleWorksheet!W52/2.543,ScaleWorksheet!W52))</f>
        <v>0</v>
      </c>
      <c r="K45">
        <f>IF(ScaleWorksheet!$D$6="MM",ScaleWorksheet!X52/25.43,IF(ScaleWorksheet!$D$6="CM",ScaleWorksheet!X52/2.543,ScaleWorksheet!X52))</f>
        <v>0</v>
      </c>
      <c r="L45">
        <f>IF(ScaleWorksheet!$D$6="MM",ScaleWorksheet!Y52/25.43,IF(ScaleWorksheet!$D$6="CM",ScaleWorksheet!Y52/2.543,ScaleWorksheet!Y52))</f>
        <v>0</v>
      </c>
      <c r="M45">
        <f>IF(ScaleWorksheet!$D$6="MM",ScaleWorksheet!Z52/25.43,IF(ScaleWorksheet!$D$6="CM",ScaleWorksheet!Z52/2.543,ScaleWorksheet!Z52))</f>
        <v>0</v>
      </c>
      <c r="N45">
        <f>IF(ScaleWorksheet!$D$6="MM",ScaleWorksheet!AA52/25.43,IF(ScaleWorksheet!$D$6="CM",ScaleWorksheet!AA52/2.543,ScaleWorksheet!AA52))</f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">
      <c r="A46">
        <v>45</v>
      </c>
      <c r="B46" t="str">
        <f>ScaleWorksheet!B53</f>
        <v>WOUND</v>
      </c>
      <c r="C46">
        <f>IF(ScaleWorksheet!$D$6="MM",ScaleWorksheet!V53/25.43,IF(ScaleWorksheet!$D$6="CM",ScaleWorksheet!V53/2.543,ScaleWorksheet!V53))</f>
        <v>0</v>
      </c>
      <c r="D46">
        <f>ScaleWorksheet!F53</f>
        <v>0</v>
      </c>
      <c r="E46">
        <f>ScaleWorksheet!D53</f>
        <v>1</v>
      </c>
      <c r="F46">
        <f>ScaleWorksheet!E53</f>
        <v>0</v>
      </c>
      <c r="G46" t="str">
        <f>ScaleWorksheet!C53</f>
        <v>Copper</v>
      </c>
      <c r="H46">
        <v>0</v>
      </c>
      <c r="I46">
        <v>0</v>
      </c>
      <c r="J46">
        <f>IF(ScaleWorksheet!$D$6="MM",ScaleWorksheet!W53/25.43,IF(ScaleWorksheet!$D$6="CM",ScaleWorksheet!W53/2.543,ScaleWorksheet!W53))</f>
        <v>0</v>
      </c>
      <c r="K46">
        <f>IF(ScaleWorksheet!$D$6="MM",ScaleWorksheet!X53/25.43,IF(ScaleWorksheet!$D$6="CM",ScaleWorksheet!X53/2.543,ScaleWorksheet!X53))</f>
        <v>0</v>
      </c>
      <c r="L46">
        <f>IF(ScaleWorksheet!$D$6="MM",ScaleWorksheet!Y53/25.43,IF(ScaleWorksheet!$D$6="CM",ScaleWorksheet!Y53/2.543,ScaleWorksheet!Y53))</f>
        <v>0</v>
      </c>
      <c r="M46">
        <f>IF(ScaleWorksheet!$D$6="MM",ScaleWorksheet!Z53/25.43,IF(ScaleWorksheet!$D$6="CM",ScaleWorksheet!Z53/2.543,ScaleWorksheet!Z53))</f>
        <v>0</v>
      </c>
      <c r="N46">
        <f>IF(ScaleWorksheet!$D$6="MM",ScaleWorksheet!AA53/25.43,IF(ScaleWorksheet!$D$6="CM",ScaleWorksheet!AA53/2.543,ScaleWorksheet!AA53))</f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">
      <c r="A47">
        <v>46</v>
      </c>
      <c r="B47" t="str">
        <f>ScaleWorksheet!B54</f>
        <v>WOUND</v>
      </c>
      <c r="C47">
        <f>IF(ScaleWorksheet!$D$6="MM",ScaleWorksheet!V54/25.43,IF(ScaleWorksheet!$D$6="CM",ScaleWorksheet!V54/2.543,ScaleWorksheet!V54))</f>
        <v>0</v>
      </c>
      <c r="D47">
        <f>ScaleWorksheet!F54</f>
        <v>0</v>
      </c>
      <c r="E47">
        <f>ScaleWorksheet!D54</f>
        <v>1</v>
      </c>
      <c r="F47">
        <f>ScaleWorksheet!E54</f>
        <v>0</v>
      </c>
      <c r="G47" t="str">
        <f>ScaleWorksheet!C54</f>
        <v>Copper</v>
      </c>
      <c r="H47">
        <v>0</v>
      </c>
      <c r="I47">
        <v>0</v>
      </c>
      <c r="J47">
        <f>IF(ScaleWorksheet!$D$6="MM",ScaleWorksheet!W54/25.43,IF(ScaleWorksheet!$D$6="CM",ScaleWorksheet!W54/2.543,ScaleWorksheet!W54))</f>
        <v>0</v>
      </c>
      <c r="K47">
        <f>IF(ScaleWorksheet!$D$6="MM",ScaleWorksheet!X54/25.43,IF(ScaleWorksheet!$D$6="CM",ScaleWorksheet!X54/2.543,ScaleWorksheet!X54))</f>
        <v>0</v>
      </c>
      <c r="L47">
        <f>IF(ScaleWorksheet!$D$6="MM",ScaleWorksheet!Y54/25.43,IF(ScaleWorksheet!$D$6="CM",ScaleWorksheet!Y54/2.543,ScaleWorksheet!Y54))</f>
        <v>0</v>
      </c>
      <c r="M47">
        <f>IF(ScaleWorksheet!$D$6="MM",ScaleWorksheet!Z54/25.43,IF(ScaleWorksheet!$D$6="CM",ScaleWorksheet!Z54/2.543,ScaleWorksheet!Z54))</f>
        <v>0</v>
      </c>
      <c r="N47">
        <f>IF(ScaleWorksheet!$D$6="MM",ScaleWorksheet!AA54/25.43,IF(ScaleWorksheet!$D$6="CM",ScaleWorksheet!AA54/2.543,ScaleWorksheet!AA54))</f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">
      <c r="A48">
        <v>47</v>
      </c>
      <c r="B48" t="str">
        <f>ScaleWorksheet!B55</f>
        <v>WOUND</v>
      </c>
      <c r="C48">
        <f>IF(ScaleWorksheet!$D$6="MM",ScaleWorksheet!V55/25.43,IF(ScaleWorksheet!$D$6="CM",ScaleWorksheet!V55/2.543,ScaleWorksheet!V55))</f>
        <v>0</v>
      </c>
      <c r="D48">
        <f>ScaleWorksheet!F55</f>
        <v>0</v>
      </c>
      <c r="E48">
        <f>ScaleWorksheet!D55</f>
        <v>1</v>
      </c>
      <c r="F48">
        <f>ScaleWorksheet!E55</f>
        <v>0</v>
      </c>
      <c r="G48" t="str">
        <f>ScaleWorksheet!C55</f>
        <v>Copper</v>
      </c>
      <c r="H48">
        <v>0</v>
      </c>
      <c r="I48">
        <v>0</v>
      </c>
      <c r="J48">
        <f>IF(ScaleWorksheet!$D$6="MM",ScaleWorksheet!W55/25.43,IF(ScaleWorksheet!$D$6="CM",ScaleWorksheet!W55/2.543,ScaleWorksheet!W55))</f>
        <v>0</v>
      </c>
      <c r="K48">
        <f>IF(ScaleWorksheet!$D$6="MM",ScaleWorksheet!X55/25.43,IF(ScaleWorksheet!$D$6="CM",ScaleWorksheet!X55/2.543,ScaleWorksheet!X55))</f>
        <v>0</v>
      </c>
      <c r="L48">
        <f>IF(ScaleWorksheet!$D$6="MM",ScaleWorksheet!Y55/25.43,IF(ScaleWorksheet!$D$6="CM",ScaleWorksheet!Y55/2.543,ScaleWorksheet!Y55))</f>
        <v>0</v>
      </c>
      <c r="M48">
        <f>IF(ScaleWorksheet!$D$6="MM",ScaleWorksheet!Z55/25.43,IF(ScaleWorksheet!$D$6="CM",ScaleWorksheet!Z55/2.543,ScaleWorksheet!Z55))</f>
        <v>0</v>
      </c>
      <c r="N48">
        <f>IF(ScaleWorksheet!$D$6="MM",ScaleWorksheet!AA55/25.43,IF(ScaleWorksheet!$D$6="CM",ScaleWorksheet!AA55/2.543,ScaleWorksheet!AA55))</f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">
      <c r="A49">
        <v>48</v>
      </c>
      <c r="B49" t="str">
        <f>ScaleWorksheet!B56</f>
        <v>WOUND</v>
      </c>
      <c r="C49">
        <f>IF(ScaleWorksheet!$D$6="MM",ScaleWorksheet!V56/25.43,IF(ScaleWorksheet!$D$6="CM",ScaleWorksheet!V56/2.543,ScaleWorksheet!V56))</f>
        <v>0</v>
      </c>
      <c r="D49">
        <f>ScaleWorksheet!F56</f>
        <v>0</v>
      </c>
      <c r="E49">
        <f>ScaleWorksheet!D56</f>
        <v>1</v>
      </c>
      <c r="F49">
        <f>ScaleWorksheet!E56</f>
        <v>0</v>
      </c>
      <c r="G49" t="str">
        <f>ScaleWorksheet!C56</f>
        <v>Copper</v>
      </c>
      <c r="H49">
        <v>0</v>
      </c>
      <c r="I49">
        <v>0</v>
      </c>
      <c r="J49">
        <f>IF(ScaleWorksheet!$D$6="MM",ScaleWorksheet!W56/25.43,IF(ScaleWorksheet!$D$6="CM",ScaleWorksheet!W56/2.543,ScaleWorksheet!W56))</f>
        <v>0</v>
      </c>
      <c r="K49">
        <f>IF(ScaleWorksheet!$D$6="MM",ScaleWorksheet!X56/25.43,IF(ScaleWorksheet!$D$6="CM",ScaleWorksheet!X56/2.543,ScaleWorksheet!X56))</f>
        <v>0</v>
      </c>
      <c r="L49">
        <f>IF(ScaleWorksheet!$D$6="MM",ScaleWorksheet!Y56/25.43,IF(ScaleWorksheet!$D$6="CM",ScaleWorksheet!Y56/2.543,ScaleWorksheet!Y56))</f>
        <v>0</v>
      </c>
      <c r="M49">
        <f>IF(ScaleWorksheet!$D$6="MM",ScaleWorksheet!Z56/25.43,IF(ScaleWorksheet!$D$6="CM",ScaleWorksheet!Z56/2.543,ScaleWorksheet!Z56))</f>
        <v>0</v>
      </c>
      <c r="N49">
        <f>IF(ScaleWorksheet!$D$6="MM",ScaleWorksheet!AA56/25.43,IF(ScaleWorksheet!$D$6="CM",ScaleWorksheet!AA56/2.543,ScaleWorksheet!AA56))</f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">
      <c r="A50">
        <v>49</v>
      </c>
      <c r="B50" t="str">
        <f>ScaleWorksheet!B57</f>
        <v>WOUND</v>
      </c>
      <c r="C50">
        <f>IF(ScaleWorksheet!$D$6="MM",ScaleWorksheet!V57/25.43,IF(ScaleWorksheet!$D$6="CM",ScaleWorksheet!V57/2.543,ScaleWorksheet!V57))</f>
        <v>0</v>
      </c>
      <c r="D50">
        <f>ScaleWorksheet!F57</f>
        <v>0</v>
      </c>
      <c r="E50">
        <f>ScaleWorksheet!D57</f>
        <v>1</v>
      </c>
      <c r="F50">
        <f>ScaleWorksheet!E57</f>
        <v>0</v>
      </c>
      <c r="G50" t="str">
        <f>ScaleWorksheet!C57</f>
        <v>Copper</v>
      </c>
      <c r="H50">
        <v>0</v>
      </c>
      <c r="I50">
        <v>0</v>
      </c>
      <c r="J50">
        <f>IF(ScaleWorksheet!$D$6="MM",ScaleWorksheet!W57/25.43,IF(ScaleWorksheet!$D$6="CM",ScaleWorksheet!W57/2.543,ScaleWorksheet!W57))</f>
        <v>0</v>
      </c>
      <c r="K50">
        <f>IF(ScaleWorksheet!$D$6="MM",ScaleWorksheet!X57/25.43,IF(ScaleWorksheet!$D$6="CM",ScaleWorksheet!X57/2.543,ScaleWorksheet!X57))</f>
        <v>0</v>
      </c>
      <c r="L50">
        <f>IF(ScaleWorksheet!$D$6="MM",ScaleWorksheet!Y57/25.43,IF(ScaleWorksheet!$D$6="CM",ScaleWorksheet!Y57/2.543,ScaleWorksheet!Y57))</f>
        <v>0</v>
      </c>
      <c r="M50">
        <f>IF(ScaleWorksheet!$D$6="MM",ScaleWorksheet!Z57/25.43,IF(ScaleWorksheet!$D$6="CM",ScaleWorksheet!Z57/2.543,ScaleWorksheet!Z57))</f>
        <v>0</v>
      </c>
      <c r="N50">
        <f>IF(ScaleWorksheet!$D$6="MM",ScaleWorksheet!AA57/25.43,IF(ScaleWorksheet!$D$6="CM",ScaleWorksheet!AA57/2.543,ScaleWorksheet!AA57))</f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">
      <c r="A51">
        <v>50</v>
      </c>
      <c r="B51" t="str">
        <f>ScaleWorksheet!B58</f>
        <v>WOUND</v>
      </c>
      <c r="C51">
        <f>IF(ScaleWorksheet!$D$6="MM",ScaleWorksheet!V58/25.43,IF(ScaleWorksheet!$D$6="CM",ScaleWorksheet!V58/2.543,ScaleWorksheet!V58))</f>
        <v>0</v>
      </c>
      <c r="D51">
        <f>ScaleWorksheet!F58</f>
        <v>0</v>
      </c>
      <c r="E51">
        <f>ScaleWorksheet!D58</f>
        <v>1</v>
      </c>
      <c r="F51">
        <f>ScaleWorksheet!E58</f>
        <v>0</v>
      </c>
      <c r="G51" t="str">
        <f>ScaleWorksheet!C58</f>
        <v>Copper</v>
      </c>
      <c r="H51">
        <v>0</v>
      </c>
      <c r="I51">
        <v>0</v>
      </c>
      <c r="J51">
        <f>IF(ScaleWorksheet!$D$6="MM",ScaleWorksheet!W58/25.43,IF(ScaleWorksheet!$D$6="CM",ScaleWorksheet!W58/2.543,ScaleWorksheet!W58))</f>
        <v>0</v>
      </c>
      <c r="K51">
        <f>IF(ScaleWorksheet!$D$6="MM",ScaleWorksheet!X58/25.43,IF(ScaleWorksheet!$D$6="CM",ScaleWorksheet!X58/2.543,ScaleWorksheet!X58))</f>
        <v>0</v>
      </c>
      <c r="L51">
        <f>IF(ScaleWorksheet!$D$6="MM",ScaleWorksheet!Y58/25.43,IF(ScaleWorksheet!$D$6="CM",ScaleWorksheet!Y58/2.543,ScaleWorksheet!Y58))</f>
        <v>0</v>
      </c>
      <c r="M51">
        <f>IF(ScaleWorksheet!$D$6="MM",ScaleWorksheet!Z58/25.43,IF(ScaleWorksheet!$D$6="CM",ScaleWorksheet!Z58/2.543,ScaleWorksheet!Z58))</f>
        <v>0</v>
      </c>
      <c r="N51">
        <f>IF(ScaleWorksheet!$D$6="MM",ScaleWorksheet!AA58/25.43,IF(ScaleWorksheet!$D$6="CM",ScaleWorksheet!AA58/2.543,ScaleWorksheet!AA58))</f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">
      <c r="A52">
        <v>51</v>
      </c>
      <c r="B52" t="str">
        <f>ScaleWorksheet!B59</f>
        <v>WOUND</v>
      </c>
      <c r="C52">
        <f>IF(ScaleWorksheet!$D$6="MM",ScaleWorksheet!V59/25.43,IF(ScaleWorksheet!$D$6="CM",ScaleWorksheet!V59/2.543,ScaleWorksheet!V59))</f>
        <v>0</v>
      </c>
      <c r="D52">
        <f>ScaleWorksheet!F59</f>
        <v>0</v>
      </c>
      <c r="E52">
        <f>ScaleWorksheet!D59</f>
        <v>1</v>
      </c>
      <c r="F52">
        <f>ScaleWorksheet!E59</f>
        <v>0</v>
      </c>
      <c r="G52" t="str">
        <f>ScaleWorksheet!C59</f>
        <v>Copper</v>
      </c>
      <c r="H52">
        <v>0</v>
      </c>
      <c r="I52">
        <v>0</v>
      </c>
      <c r="J52">
        <f>IF(ScaleWorksheet!$D$6="MM",ScaleWorksheet!W59/25.43,IF(ScaleWorksheet!$D$6="CM",ScaleWorksheet!W59/2.543,ScaleWorksheet!W59))</f>
        <v>0</v>
      </c>
      <c r="K52">
        <f>IF(ScaleWorksheet!$D$6="MM",ScaleWorksheet!X59/25.43,IF(ScaleWorksheet!$D$6="CM",ScaleWorksheet!X59/2.543,ScaleWorksheet!X59))</f>
        <v>0</v>
      </c>
      <c r="L52">
        <f>IF(ScaleWorksheet!$D$6="MM",ScaleWorksheet!Y59/25.43,IF(ScaleWorksheet!$D$6="CM",ScaleWorksheet!Y59/2.543,ScaleWorksheet!Y59))</f>
        <v>0</v>
      </c>
      <c r="M52">
        <f>IF(ScaleWorksheet!$D$6="MM",ScaleWorksheet!Z59/25.43,IF(ScaleWorksheet!$D$6="CM",ScaleWorksheet!Z59/2.543,ScaleWorksheet!Z59))</f>
        <v>0</v>
      </c>
      <c r="N52">
        <f>IF(ScaleWorksheet!$D$6="MM",ScaleWorksheet!AA59/25.43,IF(ScaleWorksheet!$D$6="CM",ScaleWorksheet!AA59/2.543,ScaleWorksheet!AA59))</f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">
      <c r="A53">
        <v>52</v>
      </c>
      <c r="B53" t="str">
        <f>ScaleWorksheet!B60</f>
        <v>WOUND</v>
      </c>
      <c r="C53">
        <f>IF(ScaleWorksheet!$D$6="MM",ScaleWorksheet!V60/25.43,IF(ScaleWorksheet!$D$6="CM",ScaleWorksheet!V60/2.543,ScaleWorksheet!V60))</f>
        <v>0</v>
      </c>
      <c r="D53">
        <f>ScaleWorksheet!F60</f>
        <v>0</v>
      </c>
      <c r="E53">
        <f>ScaleWorksheet!D60</f>
        <v>1</v>
      </c>
      <c r="F53">
        <f>ScaleWorksheet!E60</f>
        <v>0</v>
      </c>
      <c r="G53" t="str">
        <f>ScaleWorksheet!C60</f>
        <v>Copper</v>
      </c>
      <c r="H53">
        <v>0</v>
      </c>
      <c r="I53">
        <v>0</v>
      </c>
      <c r="J53">
        <f>IF(ScaleWorksheet!$D$6="MM",ScaleWorksheet!W60/25.43,IF(ScaleWorksheet!$D$6="CM",ScaleWorksheet!W60/2.543,ScaleWorksheet!W60))</f>
        <v>0</v>
      </c>
      <c r="K53">
        <f>IF(ScaleWorksheet!$D$6="MM",ScaleWorksheet!X60/25.43,IF(ScaleWorksheet!$D$6="CM",ScaleWorksheet!X60/2.543,ScaleWorksheet!X60))</f>
        <v>0</v>
      </c>
      <c r="L53">
        <f>IF(ScaleWorksheet!$D$6="MM",ScaleWorksheet!Y60/25.43,IF(ScaleWorksheet!$D$6="CM",ScaleWorksheet!Y60/2.543,ScaleWorksheet!Y60))</f>
        <v>0</v>
      </c>
      <c r="M53">
        <f>IF(ScaleWorksheet!$D$6="MM",ScaleWorksheet!Z60/25.43,IF(ScaleWorksheet!$D$6="CM",ScaleWorksheet!Z60/2.543,ScaleWorksheet!Z60))</f>
        <v>0</v>
      </c>
      <c r="N53">
        <f>IF(ScaleWorksheet!$D$6="MM",ScaleWorksheet!AA60/25.43,IF(ScaleWorksheet!$D$6="CM",ScaleWorksheet!AA60/2.543,ScaleWorksheet!AA60))</f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">
      <c r="A54">
        <v>53</v>
      </c>
      <c r="B54" t="str">
        <f>ScaleWorksheet!B61</f>
        <v>WOUND</v>
      </c>
      <c r="C54">
        <f>IF(ScaleWorksheet!$D$6="MM",ScaleWorksheet!V61/25.43,IF(ScaleWorksheet!$D$6="CM",ScaleWorksheet!V61/2.543,ScaleWorksheet!V61))</f>
        <v>0</v>
      </c>
      <c r="D54">
        <f>ScaleWorksheet!F61</f>
        <v>0</v>
      </c>
      <c r="E54">
        <f>ScaleWorksheet!D61</f>
        <v>1</v>
      </c>
      <c r="F54">
        <f>ScaleWorksheet!E61</f>
        <v>0</v>
      </c>
      <c r="G54" t="str">
        <f>ScaleWorksheet!C61</f>
        <v>Copper</v>
      </c>
      <c r="H54">
        <v>0</v>
      </c>
      <c r="I54">
        <v>0</v>
      </c>
      <c r="J54">
        <f>IF(ScaleWorksheet!$D$6="MM",ScaleWorksheet!W61/25.43,IF(ScaleWorksheet!$D$6="CM",ScaleWorksheet!W61/2.543,ScaleWorksheet!W61))</f>
        <v>0</v>
      </c>
      <c r="K54">
        <f>IF(ScaleWorksheet!$D$6="MM",ScaleWorksheet!X61/25.43,IF(ScaleWorksheet!$D$6="CM",ScaleWorksheet!X61/2.543,ScaleWorksheet!X61))</f>
        <v>0</v>
      </c>
      <c r="L54">
        <f>IF(ScaleWorksheet!$D$6="MM",ScaleWorksheet!Y61/25.43,IF(ScaleWorksheet!$D$6="CM",ScaleWorksheet!Y61/2.543,ScaleWorksheet!Y61))</f>
        <v>0</v>
      </c>
      <c r="M54">
        <f>IF(ScaleWorksheet!$D$6="MM",ScaleWorksheet!Z61/25.43,IF(ScaleWorksheet!$D$6="CM",ScaleWorksheet!Z61/2.543,ScaleWorksheet!Z61))</f>
        <v>0</v>
      </c>
      <c r="N54">
        <f>IF(ScaleWorksheet!$D$6="MM",ScaleWorksheet!AA61/25.43,IF(ScaleWorksheet!$D$6="CM",ScaleWorksheet!AA61/2.543,ScaleWorksheet!AA61))</f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">
      <c r="A55">
        <v>54</v>
      </c>
      <c r="B55" t="str">
        <f>ScaleWorksheet!B62</f>
        <v>WOUND</v>
      </c>
      <c r="C55">
        <f>IF(ScaleWorksheet!$D$6="MM",ScaleWorksheet!V62/25.43,IF(ScaleWorksheet!$D$6="CM",ScaleWorksheet!V62/2.543,ScaleWorksheet!V62))</f>
        <v>0</v>
      </c>
      <c r="D55">
        <f>ScaleWorksheet!F62</f>
        <v>0</v>
      </c>
      <c r="E55">
        <f>ScaleWorksheet!D62</f>
        <v>1</v>
      </c>
      <c r="F55">
        <f>ScaleWorksheet!E62</f>
        <v>0</v>
      </c>
      <c r="G55" t="str">
        <f>ScaleWorksheet!C62</f>
        <v>Copper</v>
      </c>
      <c r="H55">
        <v>0</v>
      </c>
      <c r="I55">
        <v>0</v>
      </c>
      <c r="J55">
        <f>IF(ScaleWorksheet!$D$6="MM",ScaleWorksheet!W62/25.43,IF(ScaleWorksheet!$D$6="CM",ScaleWorksheet!W62/2.543,ScaleWorksheet!W62))</f>
        <v>0</v>
      </c>
      <c r="K55">
        <f>IF(ScaleWorksheet!$D$6="MM",ScaleWorksheet!X62/25.43,IF(ScaleWorksheet!$D$6="CM",ScaleWorksheet!X62/2.543,ScaleWorksheet!X62))</f>
        <v>0</v>
      </c>
      <c r="L55">
        <f>IF(ScaleWorksheet!$D$6="MM",ScaleWorksheet!Y62/25.43,IF(ScaleWorksheet!$D$6="CM",ScaleWorksheet!Y62/2.543,ScaleWorksheet!Y62))</f>
        <v>0</v>
      </c>
      <c r="M55">
        <f>IF(ScaleWorksheet!$D$6="MM",ScaleWorksheet!Z62/25.43,IF(ScaleWorksheet!$D$6="CM",ScaleWorksheet!Z62/2.543,ScaleWorksheet!Z62))</f>
        <v>0</v>
      </c>
      <c r="N55">
        <f>IF(ScaleWorksheet!$D$6="MM",ScaleWorksheet!AA62/25.43,IF(ScaleWorksheet!$D$6="CM",ScaleWorksheet!AA62/2.543,ScaleWorksheet!AA62))</f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">
      <c r="A56">
        <v>55</v>
      </c>
      <c r="B56" t="str">
        <f>ScaleWorksheet!B63</f>
        <v>WOUND</v>
      </c>
      <c r="C56">
        <f>IF(ScaleWorksheet!$D$6="MM",ScaleWorksheet!V63/25.43,IF(ScaleWorksheet!$D$6="CM",ScaleWorksheet!V63/2.543,ScaleWorksheet!V63))</f>
        <v>0</v>
      </c>
      <c r="D56">
        <f>ScaleWorksheet!F63</f>
        <v>0</v>
      </c>
      <c r="E56">
        <f>ScaleWorksheet!D63</f>
        <v>1</v>
      </c>
      <c r="F56">
        <f>ScaleWorksheet!E63</f>
        <v>0</v>
      </c>
      <c r="G56" t="str">
        <f>ScaleWorksheet!C63</f>
        <v>Copper</v>
      </c>
      <c r="H56">
        <v>0</v>
      </c>
      <c r="I56">
        <v>0</v>
      </c>
      <c r="J56">
        <f>IF(ScaleWorksheet!$D$6="MM",ScaleWorksheet!W63/25.43,IF(ScaleWorksheet!$D$6="CM",ScaleWorksheet!W63/2.543,ScaleWorksheet!W63))</f>
        <v>0</v>
      </c>
      <c r="K56">
        <f>IF(ScaleWorksheet!$D$6="MM",ScaleWorksheet!X63/25.43,IF(ScaleWorksheet!$D$6="CM",ScaleWorksheet!X63/2.543,ScaleWorksheet!X63))</f>
        <v>0</v>
      </c>
      <c r="L56">
        <f>IF(ScaleWorksheet!$D$6="MM",ScaleWorksheet!Y63/25.43,IF(ScaleWorksheet!$D$6="CM",ScaleWorksheet!Y63/2.543,ScaleWorksheet!Y63))</f>
        <v>0</v>
      </c>
      <c r="M56">
        <f>IF(ScaleWorksheet!$D$6="MM",ScaleWorksheet!Z63/25.43,IF(ScaleWorksheet!$D$6="CM",ScaleWorksheet!Z63/2.543,ScaleWorksheet!Z63))</f>
        <v>0</v>
      </c>
      <c r="N56">
        <f>IF(ScaleWorksheet!$D$6="MM",ScaleWorksheet!AA63/25.43,IF(ScaleWorksheet!$D$6="CM",ScaleWorksheet!AA63/2.543,ScaleWorksheet!AA63))</f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">
      <c r="A57">
        <v>56</v>
      </c>
      <c r="B57" t="str">
        <f>ScaleWorksheet!B64</f>
        <v>WOUND</v>
      </c>
      <c r="C57">
        <f>IF(ScaleWorksheet!$D$6="MM",ScaleWorksheet!V64/25.43,IF(ScaleWorksheet!$D$6="CM",ScaleWorksheet!V64/2.543,ScaleWorksheet!V64))</f>
        <v>0</v>
      </c>
      <c r="D57">
        <f>ScaleWorksheet!F64</f>
        <v>0</v>
      </c>
      <c r="E57">
        <f>ScaleWorksheet!D64</f>
        <v>1</v>
      </c>
      <c r="F57">
        <f>ScaleWorksheet!E64</f>
        <v>0</v>
      </c>
      <c r="G57" t="str">
        <f>ScaleWorksheet!C64</f>
        <v>Copper</v>
      </c>
      <c r="H57">
        <v>0</v>
      </c>
      <c r="I57">
        <v>0</v>
      </c>
      <c r="J57">
        <f>IF(ScaleWorksheet!$D$6="MM",ScaleWorksheet!W64/25.43,IF(ScaleWorksheet!$D$6="CM",ScaleWorksheet!W64/2.543,ScaleWorksheet!W64))</f>
        <v>0</v>
      </c>
      <c r="K57">
        <f>IF(ScaleWorksheet!$D$6="MM",ScaleWorksheet!X64/25.43,IF(ScaleWorksheet!$D$6="CM",ScaleWorksheet!X64/2.543,ScaleWorksheet!X64))</f>
        <v>0</v>
      </c>
      <c r="L57">
        <f>IF(ScaleWorksheet!$D$6="MM",ScaleWorksheet!Y64/25.43,IF(ScaleWorksheet!$D$6="CM",ScaleWorksheet!Y64/2.543,ScaleWorksheet!Y64))</f>
        <v>0</v>
      </c>
      <c r="M57">
        <f>IF(ScaleWorksheet!$D$6="MM",ScaleWorksheet!Z64/25.43,IF(ScaleWorksheet!$D$6="CM",ScaleWorksheet!Z64/2.543,ScaleWorksheet!Z64))</f>
        <v>0</v>
      </c>
      <c r="N57">
        <f>IF(ScaleWorksheet!$D$6="MM",ScaleWorksheet!AA64/25.43,IF(ScaleWorksheet!$D$6="CM",ScaleWorksheet!AA64/2.543,ScaleWorksheet!AA64))</f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">
      <c r="A58">
        <v>57</v>
      </c>
      <c r="B58" t="str">
        <f>ScaleWorksheet!B65</f>
        <v>WOUND</v>
      </c>
      <c r="C58">
        <f>IF(ScaleWorksheet!$D$6="MM",ScaleWorksheet!V65/25.43,IF(ScaleWorksheet!$D$6="CM",ScaleWorksheet!V65/2.543,ScaleWorksheet!V65))</f>
        <v>0</v>
      </c>
      <c r="D58">
        <f>ScaleWorksheet!F65</f>
        <v>0</v>
      </c>
      <c r="E58">
        <f>ScaleWorksheet!D65</f>
        <v>1</v>
      </c>
      <c r="F58">
        <f>ScaleWorksheet!E65</f>
        <v>0</v>
      </c>
      <c r="G58" t="str">
        <f>ScaleWorksheet!C65</f>
        <v>Copper</v>
      </c>
      <c r="H58">
        <v>0</v>
      </c>
      <c r="I58">
        <v>0</v>
      </c>
      <c r="J58">
        <f>IF(ScaleWorksheet!$D$6="MM",ScaleWorksheet!W65/25.43,IF(ScaleWorksheet!$D$6="CM",ScaleWorksheet!W65/2.543,ScaleWorksheet!W65))</f>
        <v>0</v>
      </c>
      <c r="K58">
        <f>IF(ScaleWorksheet!$D$6="MM",ScaleWorksheet!X65/25.43,IF(ScaleWorksheet!$D$6="CM",ScaleWorksheet!X65/2.543,ScaleWorksheet!X65))</f>
        <v>0</v>
      </c>
      <c r="L58">
        <f>IF(ScaleWorksheet!$D$6="MM",ScaleWorksheet!Y65/25.43,IF(ScaleWorksheet!$D$6="CM",ScaleWorksheet!Y65/2.543,ScaleWorksheet!Y65))</f>
        <v>0</v>
      </c>
      <c r="M58">
        <f>IF(ScaleWorksheet!$D$6="MM",ScaleWorksheet!Z65/25.43,IF(ScaleWorksheet!$D$6="CM",ScaleWorksheet!Z65/2.543,ScaleWorksheet!Z65))</f>
        <v>0</v>
      </c>
      <c r="N58">
        <f>IF(ScaleWorksheet!$D$6="MM",ScaleWorksheet!AA65/25.43,IF(ScaleWorksheet!$D$6="CM",ScaleWorksheet!AA65/2.543,ScaleWorksheet!AA65))</f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">
      <c r="A59">
        <v>58</v>
      </c>
      <c r="B59" t="str">
        <f>ScaleWorksheet!B66</f>
        <v>WOUND</v>
      </c>
      <c r="C59">
        <f>IF(ScaleWorksheet!$D$6="MM",ScaleWorksheet!V66/25.43,IF(ScaleWorksheet!$D$6="CM",ScaleWorksheet!V66/2.543,ScaleWorksheet!V66))</f>
        <v>0</v>
      </c>
      <c r="D59">
        <f>ScaleWorksheet!F66</f>
        <v>0</v>
      </c>
      <c r="E59">
        <f>ScaleWorksheet!D66</f>
        <v>1</v>
      </c>
      <c r="F59">
        <f>ScaleWorksheet!E66</f>
        <v>0</v>
      </c>
      <c r="G59" t="str">
        <f>ScaleWorksheet!C66</f>
        <v>Copper</v>
      </c>
      <c r="H59">
        <v>0</v>
      </c>
      <c r="I59">
        <v>0</v>
      </c>
      <c r="J59">
        <f>IF(ScaleWorksheet!$D$6="MM",ScaleWorksheet!W66/25.43,IF(ScaleWorksheet!$D$6="CM",ScaleWorksheet!W66/2.543,ScaleWorksheet!W66))</f>
        <v>0</v>
      </c>
      <c r="K59">
        <f>IF(ScaleWorksheet!$D$6="MM",ScaleWorksheet!X66/25.43,IF(ScaleWorksheet!$D$6="CM",ScaleWorksheet!X66/2.543,ScaleWorksheet!X66))</f>
        <v>0</v>
      </c>
      <c r="L59">
        <f>IF(ScaleWorksheet!$D$6="MM",ScaleWorksheet!Y66/25.43,IF(ScaleWorksheet!$D$6="CM",ScaleWorksheet!Y66/2.543,ScaleWorksheet!Y66))</f>
        <v>0</v>
      </c>
      <c r="M59">
        <f>IF(ScaleWorksheet!$D$6="MM",ScaleWorksheet!Z66/25.43,IF(ScaleWorksheet!$D$6="CM",ScaleWorksheet!Z66/2.543,ScaleWorksheet!Z66))</f>
        <v>0</v>
      </c>
      <c r="N59">
        <f>IF(ScaleWorksheet!$D$6="MM",ScaleWorksheet!AA66/25.43,IF(ScaleWorksheet!$D$6="CM",ScaleWorksheet!AA66/2.543,ScaleWorksheet!AA66))</f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">
      <c r="A60">
        <v>59</v>
      </c>
      <c r="B60" t="str">
        <f>ScaleWorksheet!B67</f>
        <v>WOUND</v>
      </c>
      <c r="C60">
        <f>IF(ScaleWorksheet!$D$6="MM",ScaleWorksheet!V67/25.43,IF(ScaleWorksheet!$D$6="CM",ScaleWorksheet!V67/2.543,ScaleWorksheet!V67))</f>
        <v>0</v>
      </c>
      <c r="D60">
        <f>ScaleWorksheet!F67</f>
        <v>0</v>
      </c>
      <c r="E60">
        <f>ScaleWorksheet!D67</f>
        <v>1</v>
      </c>
      <c r="F60">
        <f>ScaleWorksheet!E67</f>
        <v>0</v>
      </c>
      <c r="G60" t="str">
        <f>ScaleWorksheet!C67</f>
        <v>Copper</v>
      </c>
      <c r="H60">
        <v>0</v>
      </c>
      <c r="I60">
        <v>0</v>
      </c>
      <c r="J60">
        <f>IF(ScaleWorksheet!$D$6="MM",ScaleWorksheet!W67/25.43,IF(ScaleWorksheet!$D$6="CM",ScaleWorksheet!W67/2.543,ScaleWorksheet!W67))</f>
        <v>0</v>
      </c>
      <c r="K60">
        <f>IF(ScaleWorksheet!$D$6="MM",ScaleWorksheet!X67/25.43,IF(ScaleWorksheet!$D$6="CM",ScaleWorksheet!X67/2.543,ScaleWorksheet!X67))</f>
        <v>0</v>
      </c>
      <c r="L60">
        <f>IF(ScaleWorksheet!$D$6="MM",ScaleWorksheet!Y67/25.43,IF(ScaleWorksheet!$D$6="CM",ScaleWorksheet!Y67/2.543,ScaleWorksheet!Y67))</f>
        <v>0</v>
      </c>
      <c r="M60">
        <f>IF(ScaleWorksheet!$D$6="MM",ScaleWorksheet!Z67/25.43,IF(ScaleWorksheet!$D$6="CM",ScaleWorksheet!Z67/2.543,ScaleWorksheet!Z67))</f>
        <v>0</v>
      </c>
      <c r="N60">
        <f>IF(ScaleWorksheet!$D$6="MM",ScaleWorksheet!AA67/25.43,IF(ScaleWorksheet!$D$6="CM",ScaleWorksheet!AA67/2.543,ScaleWorksheet!AA67))</f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">
      <c r="A61">
        <v>60</v>
      </c>
      <c r="B61" t="str">
        <f>ScaleWorksheet!B68</f>
        <v>WOUND</v>
      </c>
      <c r="C61">
        <f>IF(ScaleWorksheet!$D$6="MM",ScaleWorksheet!V68/25.43,IF(ScaleWorksheet!$D$6="CM",ScaleWorksheet!V68/2.543,ScaleWorksheet!V68))</f>
        <v>0</v>
      </c>
      <c r="D61">
        <f>ScaleWorksheet!F68</f>
        <v>0</v>
      </c>
      <c r="E61">
        <f>ScaleWorksheet!D68</f>
        <v>1</v>
      </c>
      <c r="F61">
        <f>ScaleWorksheet!E68</f>
        <v>0</v>
      </c>
      <c r="G61" t="str">
        <f>ScaleWorksheet!C68</f>
        <v>Copper</v>
      </c>
      <c r="H61">
        <v>0</v>
      </c>
      <c r="I61">
        <v>0</v>
      </c>
      <c r="J61">
        <f>IF(ScaleWorksheet!$D$6="MM",ScaleWorksheet!W68/25.43,IF(ScaleWorksheet!$D$6="CM",ScaleWorksheet!W68/2.543,ScaleWorksheet!W68))</f>
        <v>0</v>
      </c>
      <c r="K61">
        <f>IF(ScaleWorksheet!$D$6="MM",ScaleWorksheet!X68/25.43,IF(ScaleWorksheet!$D$6="CM",ScaleWorksheet!X68/2.543,ScaleWorksheet!X68))</f>
        <v>0</v>
      </c>
      <c r="L61">
        <f>IF(ScaleWorksheet!$D$6="MM",ScaleWorksheet!Y68/25.43,IF(ScaleWorksheet!$D$6="CM",ScaleWorksheet!Y68/2.543,ScaleWorksheet!Y68))</f>
        <v>0</v>
      </c>
      <c r="M61">
        <f>IF(ScaleWorksheet!$D$6="MM",ScaleWorksheet!Z68/25.43,IF(ScaleWorksheet!$D$6="CM",ScaleWorksheet!Z68/2.543,ScaleWorksheet!Z68))</f>
        <v>0</v>
      </c>
      <c r="N61">
        <f>IF(ScaleWorksheet!$D$6="MM",ScaleWorksheet!AA68/25.43,IF(ScaleWorksheet!$D$6="CM",ScaleWorksheet!AA68/2.543,ScaleWorksheet!AA68))</f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ht="12">
      <c r="A62">
        <v>61</v>
      </c>
      <c r="B62" t="str">
        <f>ScaleWorksheet!B69</f>
        <v>WOUND</v>
      </c>
      <c r="C62">
        <f>IF(ScaleWorksheet!$D$6="MM",ScaleWorksheet!V69/25.43,IF(ScaleWorksheet!$D$6="CM",ScaleWorksheet!V69/2.543,ScaleWorksheet!V69))</f>
        <v>0</v>
      </c>
      <c r="D62">
        <f>ScaleWorksheet!F69</f>
        <v>0</v>
      </c>
      <c r="E62">
        <f>ScaleWorksheet!D69</f>
        <v>1</v>
      </c>
      <c r="F62">
        <f>ScaleWorksheet!E69</f>
        <v>0</v>
      </c>
      <c r="G62" t="str">
        <f>ScaleWorksheet!C69</f>
        <v>Copper</v>
      </c>
      <c r="H62">
        <v>0</v>
      </c>
      <c r="I62">
        <v>0</v>
      </c>
      <c r="J62">
        <f>IF(ScaleWorksheet!$D$6="MM",ScaleWorksheet!W69/25.43,IF(ScaleWorksheet!$D$6="CM",ScaleWorksheet!W69/2.543,ScaleWorksheet!W69))</f>
        <v>0</v>
      </c>
      <c r="K62">
        <f>IF(ScaleWorksheet!$D$6="MM",ScaleWorksheet!X69/25.43,IF(ScaleWorksheet!$D$6="CM",ScaleWorksheet!X69/2.543,ScaleWorksheet!X69))</f>
        <v>0</v>
      </c>
      <c r="L62">
        <f>IF(ScaleWorksheet!$D$6="MM",ScaleWorksheet!Y69/25.43,IF(ScaleWorksheet!$D$6="CM",ScaleWorksheet!Y69/2.543,ScaleWorksheet!Y69))</f>
        <v>0</v>
      </c>
      <c r="M62">
        <f>IF(ScaleWorksheet!$D$6="MM",ScaleWorksheet!Z69/25.43,IF(ScaleWorksheet!$D$6="CM",ScaleWorksheet!Z69/2.543,ScaleWorksheet!Z69))</f>
        <v>0</v>
      </c>
      <c r="N62">
        <f>IF(ScaleWorksheet!$D$6="MM",ScaleWorksheet!AA69/25.43,IF(ScaleWorksheet!$D$6="CM",ScaleWorksheet!AA69/2.543,ScaleWorksheet!AA69))</f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2">
      <c r="A63">
        <v>62</v>
      </c>
      <c r="B63" t="str">
        <f>ScaleWorksheet!B70</f>
        <v>WOUND</v>
      </c>
      <c r="C63">
        <f>IF(ScaleWorksheet!$D$6="MM",ScaleWorksheet!V70/25.43,IF(ScaleWorksheet!$D$6="CM",ScaleWorksheet!V70/2.543,ScaleWorksheet!V70))</f>
        <v>0</v>
      </c>
      <c r="D63">
        <f>ScaleWorksheet!F70</f>
        <v>0</v>
      </c>
      <c r="E63">
        <f>ScaleWorksheet!D70</f>
        <v>1</v>
      </c>
      <c r="F63">
        <f>ScaleWorksheet!E70</f>
        <v>0</v>
      </c>
      <c r="G63" t="str">
        <f>ScaleWorksheet!C70</f>
        <v>Copper</v>
      </c>
      <c r="H63">
        <v>0</v>
      </c>
      <c r="I63">
        <v>0</v>
      </c>
      <c r="J63">
        <f>IF(ScaleWorksheet!$D$6="MM",ScaleWorksheet!W70/25.43,IF(ScaleWorksheet!$D$6="CM",ScaleWorksheet!W70/2.543,ScaleWorksheet!W70))</f>
        <v>0</v>
      </c>
      <c r="K63">
        <f>IF(ScaleWorksheet!$D$6="MM",ScaleWorksheet!X70/25.43,IF(ScaleWorksheet!$D$6="CM",ScaleWorksheet!X70/2.543,ScaleWorksheet!X70))</f>
        <v>0</v>
      </c>
      <c r="L63">
        <f>IF(ScaleWorksheet!$D$6="MM",ScaleWorksheet!Y70/25.43,IF(ScaleWorksheet!$D$6="CM",ScaleWorksheet!Y70/2.543,ScaleWorksheet!Y70))</f>
        <v>0</v>
      </c>
      <c r="M63">
        <f>IF(ScaleWorksheet!$D$6="MM",ScaleWorksheet!Z70/25.43,IF(ScaleWorksheet!$D$6="CM",ScaleWorksheet!Z70/2.543,ScaleWorksheet!Z70))</f>
        <v>0</v>
      </c>
      <c r="N63">
        <f>IF(ScaleWorksheet!$D$6="MM",ScaleWorksheet!AA70/25.43,IF(ScaleWorksheet!$D$6="CM",ScaleWorksheet!AA70/2.543,ScaleWorksheet!AA70))</f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 ht="12">
      <c r="A64">
        <v>63</v>
      </c>
      <c r="B64" t="str">
        <f>ScaleWorksheet!B71</f>
        <v>WOUND</v>
      </c>
      <c r="C64">
        <f>IF(ScaleWorksheet!$D$6="MM",ScaleWorksheet!V71/25.43,IF(ScaleWorksheet!$D$6="CM",ScaleWorksheet!V71/2.543,ScaleWorksheet!V71))</f>
        <v>0</v>
      </c>
      <c r="D64">
        <f>ScaleWorksheet!F71</f>
        <v>0</v>
      </c>
      <c r="E64">
        <f>ScaleWorksheet!D71</f>
        <v>1</v>
      </c>
      <c r="F64">
        <f>ScaleWorksheet!E71</f>
        <v>0</v>
      </c>
      <c r="G64" t="str">
        <f>ScaleWorksheet!C71</f>
        <v>Copper</v>
      </c>
      <c r="H64">
        <v>0</v>
      </c>
      <c r="I64">
        <v>0</v>
      </c>
      <c r="J64">
        <f>IF(ScaleWorksheet!$D$6="MM",ScaleWorksheet!W71/25.43,IF(ScaleWorksheet!$D$6="CM",ScaleWorksheet!W71/2.543,ScaleWorksheet!W71))</f>
        <v>0</v>
      </c>
      <c r="K64">
        <f>IF(ScaleWorksheet!$D$6="MM",ScaleWorksheet!X71/25.43,IF(ScaleWorksheet!$D$6="CM",ScaleWorksheet!X71/2.543,ScaleWorksheet!X71))</f>
        <v>0</v>
      </c>
      <c r="L64">
        <f>IF(ScaleWorksheet!$D$6="MM",ScaleWorksheet!Y71/25.43,IF(ScaleWorksheet!$D$6="CM",ScaleWorksheet!Y71/2.543,ScaleWorksheet!Y71))</f>
        <v>0</v>
      </c>
      <c r="M64">
        <f>IF(ScaleWorksheet!$D$6="MM",ScaleWorksheet!Z71/25.43,IF(ScaleWorksheet!$D$6="CM",ScaleWorksheet!Z71/2.543,ScaleWorksheet!Z71))</f>
        <v>0</v>
      </c>
      <c r="N64">
        <f>IF(ScaleWorksheet!$D$6="MM",ScaleWorksheet!AA71/25.43,IF(ScaleWorksheet!$D$6="CM",ScaleWorksheet!AA71/2.543,ScaleWorksheet!AA71))</f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</row>
    <row r="65" spans="1:20" ht="12">
      <c r="A65">
        <v>64</v>
      </c>
      <c r="B65" t="str">
        <f>ScaleWorksheet!B72</f>
        <v>WOUND</v>
      </c>
      <c r="C65">
        <f>IF(ScaleWorksheet!$D$6="MM",ScaleWorksheet!V72/25.43,IF(ScaleWorksheet!$D$6="CM",ScaleWorksheet!V72/2.543,ScaleWorksheet!V72))</f>
        <v>0</v>
      </c>
      <c r="D65">
        <f>ScaleWorksheet!F72</f>
        <v>0</v>
      </c>
      <c r="E65">
        <f>ScaleWorksheet!D72</f>
        <v>1</v>
      </c>
      <c r="F65">
        <f>ScaleWorksheet!E72</f>
        <v>0</v>
      </c>
      <c r="G65" t="str">
        <f>ScaleWorksheet!C72</f>
        <v>Copper</v>
      </c>
      <c r="H65">
        <v>0</v>
      </c>
      <c r="I65">
        <v>0</v>
      </c>
      <c r="J65">
        <f>IF(ScaleWorksheet!$D$6="MM",ScaleWorksheet!W72/25.43,IF(ScaleWorksheet!$D$6="CM",ScaleWorksheet!W72/2.543,ScaleWorksheet!W72))</f>
        <v>0</v>
      </c>
      <c r="K65">
        <f>IF(ScaleWorksheet!$D$6="MM",ScaleWorksheet!X72/25.43,IF(ScaleWorksheet!$D$6="CM",ScaleWorksheet!X72/2.543,ScaleWorksheet!X72))</f>
        <v>0</v>
      </c>
      <c r="L65">
        <f>IF(ScaleWorksheet!$D$6="MM",ScaleWorksheet!Y72/25.43,IF(ScaleWorksheet!$D$6="CM",ScaleWorksheet!Y72/2.543,ScaleWorksheet!Y72))</f>
        <v>0</v>
      </c>
      <c r="M65">
        <f>IF(ScaleWorksheet!$D$6="MM",ScaleWorksheet!Z72/25.43,IF(ScaleWorksheet!$D$6="CM",ScaleWorksheet!Z72/2.543,ScaleWorksheet!Z72))</f>
        <v>0</v>
      </c>
      <c r="N65">
        <f>IF(ScaleWorksheet!$D$6="MM",ScaleWorksheet!AA72/25.43,IF(ScaleWorksheet!$D$6="CM",ScaleWorksheet!AA72/2.543,ScaleWorksheet!AA72))</f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</row>
    <row r="66" spans="1:20" ht="12">
      <c r="A66">
        <v>65</v>
      </c>
      <c r="B66" t="str">
        <f>ScaleWorksheet!B73</f>
        <v>WOUND</v>
      </c>
      <c r="C66">
        <f>IF(ScaleWorksheet!$D$6="MM",ScaleWorksheet!V73/25.43,IF(ScaleWorksheet!$D$6="CM",ScaleWorksheet!V73/2.543,ScaleWorksheet!V73))</f>
        <v>0</v>
      </c>
      <c r="D66">
        <f>ScaleWorksheet!F73</f>
        <v>0</v>
      </c>
      <c r="E66">
        <f>ScaleWorksheet!D73</f>
        <v>1</v>
      </c>
      <c r="F66">
        <f>ScaleWorksheet!E73</f>
        <v>0</v>
      </c>
      <c r="G66" t="str">
        <f>ScaleWorksheet!C73</f>
        <v>Copper</v>
      </c>
      <c r="H66">
        <v>0</v>
      </c>
      <c r="I66">
        <v>0</v>
      </c>
      <c r="J66">
        <f>IF(ScaleWorksheet!$D$6="MM",ScaleWorksheet!W73/25.43,IF(ScaleWorksheet!$D$6="CM",ScaleWorksheet!W73/2.543,ScaleWorksheet!W73))</f>
        <v>0</v>
      </c>
      <c r="K66">
        <f>IF(ScaleWorksheet!$D$6="MM",ScaleWorksheet!X73/25.43,IF(ScaleWorksheet!$D$6="CM",ScaleWorksheet!X73/2.543,ScaleWorksheet!X73))</f>
        <v>0</v>
      </c>
      <c r="L66">
        <f>IF(ScaleWorksheet!$D$6="MM",ScaleWorksheet!Y73/25.43,IF(ScaleWorksheet!$D$6="CM",ScaleWorksheet!Y73/2.543,ScaleWorksheet!Y73))</f>
        <v>0</v>
      </c>
      <c r="M66">
        <f>IF(ScaleWorksheet!$D$6="MM",ScaleWorksheet!Z73/25.43,IF(ScaleWorksheet!$D$6="CM",ScaleWorksheet!Z73/2.543,ScaleWorksheet!Z73))</f>
        <v>0</v>
      </c>
      <c r="N66">
        <f>IF(ScaleWorksheet!$D$6="MM",ScaleWorksheet!AA73/25.43,IF(ScaleWorksheet!$D$6="CM",ScaleWorksheet!AA73/2.543,ScaleWorksheet!AA73))</f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</row>
    <row r="67" spans="1:20" ht="12">
      <c r="A67">
        <v>66</v>
      </c>
      <c r="B67" t="str">
        <f>ScaleWorksheet!B74</f>
        <v>WOUND</v>
      </c>
      <c r="C67">
        <f>IF(ScaleWorksheet!$D$6="MM",ScaleWorksheet!V74/25.43,IF(ScaleWorksheet!$D$6="CM",ScaleWorksheet!V74/2.543,ScaleWorksheet!V74))</f>
        <v>0</v>
      </c>
      <c r="D67">
        <f>ScaleWorksheet!F74</f>
        <v>0</v>
      </c>
      <c r="E67">
        <f>ScaleWorksheet!D74</f>
        <v>1</v>
      </c>
      <c r="F67">
        <f>ScaleWorksheet!E74</f>
        <v>0</v>
      </c>
      <c r="G67" t="str">
        <f>ScaleWorksheet!C74</f>
        <v>Copper</v>
      </c>
      <c r="H67">
        <v>0</v>
      </c>
      <c r="I67">
        <v>0</v>
      </c>
      <c r="J67">
        <f>IF(ScaleWorksheet!$D$6="MM",ScaleWorksheet!W74/25.43,IF(ScaleWorksheet!$D$6="CM",ScaleWorksheet!W74/2.543,ScaleWorksheet!W74))</f>
        <v>0</v>
      </c>
      <c r="K67">
        <f>IF(ScaleWorksheet!$D$6="MM",ScaleWorksheet!X74/25.43,IF(ScaleWorksheet!$D$6="CM",ScaleWorksheet!X74/2.543,ScaleWorksheet!X74))</f>
        <v>0</v>
      </c>
      <c r="L67">
        <f>IF(ScaleWorksheet!$D$6="MM",ScaleWorksheet!Y74/25.43,IF(ScaleWorksheet!$D$6="CM",ScaleWorksheet!Y74/2.543,ScaleWorksheet!Y74))</f>
        <v>0</v>
      </c>
      <c r="M67">
        <f>IF(ScaleWorksheet!$D$6="MM",ScaleWorksheet!Z74/25.43,IF(ScaleWorksheet!$D$6="CM",ScaleWorksheet!Z74/2.543,ScaleWorksheet!Z74))</f>
        <v>0</v>
      </c>
      <c r="N67">
        <f>IF(ScaleWorksheet!$D$6="MM",ScaleWorksheet!AA74/25.43,IF(ScaleWorksheet!$D$6="CM",ScaleWorksheet!AA74/2.543,ScaleWorksheet!AA74))</f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</row>
    <row r="68" spans="1:20" ht="12">
      <c r="A68">
        <v>67</v>
      </c>
      <c r="B68" t="str">
        <f>ScaleWorksheet!B75</f>
        <v>WOUND</v>
      </c>
      <c r="C68">
        <f>IF(ScaleWorksheet!$D$6="MM",ScaleWorksheet!V75/25.43,IF(ScaleWorksheet!$D$6="CM",ScaleWorksheet!V75/2.543,ScaleWorksheet!V75))</f>
        <v>0</v>
      </c>
      <c r="D68">
        <f>ScaleWorksheet!F75</f>
        <v>0</v>
      </c>
      <c r="E68">
        <f>ScaleWorksheet!D75</f>
        <v>1</v>
      </c>
      <c r="F68">
        <f>ScaleWorksheet!E75</f>
        <v>0</v>
      </c>
      <c r="G68" t="str">
        <f>ScaleWorksheet!C75</f>
        <v>Copper</v>
      </c>
      <c r="H68">
        <v>0</v>
      </c>
      <c r="I68">
        <v>0</v>
      </c>
      <c r="J68">
        <f>IF(ScaleWorksheet!$D$6="MM",ScaleWorksheet!W75/25.43,IF(ScaleWorksheet!$D$6="CM",ScaleWorksheet!W75/2.543,ScaleWorksheet!W75))</f>
        <v>0</v>
      </c>
      <c r="K68">
        <f>IF(ScaleWorksheet!$D$6="MM",ScaleWorksheet!X75/25.43,IF(ScaleWorksheet!$D$6="CM",ScaleWorksheet!X75/2.543,ScaleWorksheet!X75))</f>
        <v>0</v>
      </c>
      <c r="L68">
        <f>IF(ScaleWorksheet!$D$6="MM",ScaleWorksheet!Y75/25.43,IF(ScaleWorksheet!$D$6="CM",ScaleWorksheet!Y75/2.543,ScaleWorksheet!Y75))</f>
        <v>0</v>
      </c>
      <c r="M68">
        <f>IF(ScaleWorksheet!$D$6="MM",ScaleWorksheet!Z75/25.43,IF(ScaleWorksheet!$D$6="CM",ScaleWorksheet!Z75/2.543,ScaleWorksheet!Z75))</f>
        <v>0</v>
      </c>
      <c r="N68">
        <f>IF(ScaleWorksheet!$D$6="MM",ScaleWorksheet!AA75/25.43,IF(ScaleWorksheet!$D$6="CM",ScaleWorksheet!AA75/2.543,ScaleWorksheet!AA75))</f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</row>
    <row r="69" spans="1:20" ht="12">
      <c r="A69">
        <v>68</v>
      </c>
      <c r="B69" t="str">
        <f>ScaleWorksheet!B76</f>
        <v>WOUND</v>
      </c>
      <c r="C69">
        <f>IF(ScaleWorksheet!$D$6="MM",ScaleWorksheet!V76/25.43,IF(ScaleWorksheet!$D$6="CM",ScaleWorksheet!V76/2.543,ScaleWorksheet!V76))</f>
        <v>0</v>
      </c>
      <c r="D69">
        <f>ScaleWorksheet!F76</f>
        <v>0</v>
      </c>
      <c r="E69">
        <f>ScaleWorksheet!D76</f>
        <v>1</v>
      </c>
      <c r="F69">
        <f>ScaleWorksheet!E76</f>
        <v>0</v>
      </c>
      <c r="G69" t="str">
        <f>ScaleWorksheet!C76</f>
        <v>Copper</v>
      </c>
      <c r="H69">
        <v>0</v>
      </c>
      <c r="I69">
        <v>0</v>
      </c>
      <c r="J69">
        <f>IF(ScaleWorksheet!$D$6="MM",ScaleWorksheet!W76/25.43,IF(ScaleWorksheet!$D$6="CM",ScaleWorksheet!W76/2.543,ScaleWorksheet!W76))</f>
        <v>0</v>
      </c>
      <c r="K69">
        <f>IF(ScaleWorksheet!$D$6="MM",ScaleWorksheet!X76/25.43,IF(ScaleWorksheet!$D$6="CM",ScaleWorksheet!X76/2.543,ScaleWorksheet!X76))</f>
        <v>0</v>
      </c>
      <c r="L69">
        <f>IF(ScaleWorksheet!$D$6="MM",ScaleWorksheet!Y76/25.43,IF(ScaleWorksheet!$D$6="CM",ScaleWorksheet!Y76/2.543,ScaleWorksheet!Y76))</f>
        <v>0</v>
      </c>
      <c r="M69">
        <f>IF(ScaleWorksheet!$D$6="MM",ScaleWorksheet!Z76/25.43,IF(ScaleWorksheet!$D$6="CM",ScaleWorksheet!Z76/2.543,ScaleWorksheet!Z76))</f>
        <v>0</v>
      </c>
      <c r="N69">
        <f>IF(ScaleWorksheet!$D$6="MM",ScaleWorksheet!AA76/25.43,IF(ScaleWorksheet!$D$6="CM",ScaleWorksheet!AA76/2.543,ScaleWorksheet!AA76))</f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</row>
    <row r="70" spans="1:20" ht="12">
      <c r="A70">
        <v>69</v>
      </c>
      <c r="B70" t="str">
        <f>ScaleWorksheet!B77</f>
        <v>WOUND</v>
      </c>
      <c r="C70">
        <f>IF(ScaleWorksheet!$D$6="MM",ScaleWorksheet!V77/25.43,IF(ScaleWorksheet!$D$6="CM",ScaleWorksheet!V77/2.543,ScaleWorksheet!V77))</f>
        <v>0</v>
      </c>
      <c r="D70">
        <f>ScaleWorksheet!F77</f>
        <v>0</v>
      </c>
      <c r="E70">
        <f>ScaleWorksheet!D77</f>
        <v>1</v>
      </c>
      <c r="F70">
        <f>ScaleWorksheet!E77</f>
        <v>0</v>
      </c>
      <c r="G70" t="str">
        <f>ScaleWorksheet!C77</f>
        <v>Copper</v>
      </c>
      <c r="H70">
        <v>0</v>
      </c>
      <c r="I70">
        <v>0</v>
      </c>
      <c r="J70">
        <f>IF(ScaleWorksheet!$D$6="MM",ScaleWorksheet!W77/25.43,IF(ScaleWorksheet!$D$6="CM",ScaleWorksheet!W77/2.543,ScaleWorksheet!W77))</f>
        <v>0</v>
      </c>
      <c r="K70">
        <f>IF(ScaleWorksheet!$D$6="MM",ScaleWorksheet!X77/25.43,IF(ScaleWorksheet!$D$6="CM",ScaleWorksheet!X77/2.543,ScaleWorksheet!X77))</f>
        <v>0</v>
      </c>
      <c r="L70">
        <f>IF(ScaleWorksheet!$D$6="MM",ScaleWorksheet!Y77/25.43,IF(ScaleWorksheet!$D$6="CM",ScaleWorksheet!Y77/2.543,ScaleWorksheet!Y77))</f>
        <v>0</v>
      </c>
      <c r="M70">
        <f>IF(ScaleWorksheet!$D$6="MM",ScaleWorksheet!Z77/25.43,IF(ScaleWorksheet!$D$6="CM",ScaleWorksheet!Z77/2.543,ScaleWorksheet!Z77))</f>
        <v>0</v>
      </c>
      <c r="N70">
        <f>IF(ScaleWorksheet!$D$6="MM",ScaleWorksheet!AA77/25.43,IF(ScaleWorksheet!$D$6="CM",ScaleWorksheet!AA77/2.543,ScaleWorksheet!AA77))</f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</row>
    <row r="71" spans="1:20" ht="12">
      <c r="A71">
        <v>70</v>
      </c>
      <c r="B71" t="str">
        <f>ScaleWorksheet!B78</f>
        <v>WOUND</v>
      </c>
      <c r="C71">
        <f>IF(ScaleWorksheet!$D$6="MM",ScaleWorksheet!V78/25.43,IF(ScaleWorksheet!$D$6="CM",ScaleWorksheet!V78/2.543,ScaleWorksheet!V78))</f>
        <v>0</v>
      </c>
      <c r="D71">
        <f>ScaleWorksheet!F78</f>
        <v>0</v>
      </c>
      <c r="E71">
        <f>ScaleWorksheet!D78</f>
        <v>1</v>
      </c>
      <c r="F71">
        <f>ScaleWorksheet!E78</f>
        <v>0</v>
      </c>
      <c r="G71" t="str">
        <f>ScaleWorksheet!C78</f>
        <v>Copper</v>
      </c>
      <c r="H71">
        <v>0</v>
      </c>
      <c r="I71">
        <v>0</v>
      </c>
      <c r="J71">
        <f>IF(ScaleWorksheet!$D$6="MM",ScaleWorksheet!W78/25.43,IF(ScaleWorksheet!$D$6="CM",ScaleWorksheet!W78/2.543,ScaleWorksheet!W78))</f>
        <v>0</v>
      </c>
      <c r="K71">
        <f>IF(ScaleWorksheet!$D$6="MM",ScaleWorksheet!X78/25.43,IF(ScaleWorksheet!$D$6="CM",ScaleWorksheet!X78/2.543,ScaleWorksheet!X78))</f>
        <v>0</v>
      </c>
      <c r="L71">
        <f>IF(ScaleWorksheet!$D$6="MM",ScaleWorksheet!Y78/25.43,IF(ScaleWorksheet!$D$6="CM",ScaleWorksheet!Y78/2.543,ScaleWorksheet!Y78))</f>
        <v>0</v>
      </c>
      <c r="M71">
        <f>IF(ScaleWorksheet!$D$6="MM",ScaleWorksheet!Z78/25.43,IF(ScaleWorksheet!$D$6="CM",ScaleWorksheet!Z78/2.543,ScaleWorksheet!Z78))</f>
        <v>0</v>
      </c>
      <c r="N71">
        <f>IF(ScaleWorksheet!$D$6="MM",ScaleWorksheet!AA78/25.43,IF(ScaleWorksheet!$D$6="CM",ScaleWorksheet!AA78/2.543,ScaleWorksheet!AA78))</f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</row>
    <row r="72" spans="1:20" ht="12">
      <c r="A72">
        <v>71</v>
      </c>
      <c r="B72" t="str">
        <f>ScaleWorksheet!B79</f>
        <v>WOUND</v>
      </c>
      <c r="C72">
        <f>IF(ScaleWorksheet!$D$6="MM",ScaleWorksheet!V79/25.43,IF(ScaleWorksheet!$D$6="CM",ScaleWorksheet!V79/2.543,ScaleWorksheet!V79))</f>
        <v>0</v>
      </c>
      <c r="D72">
        <f>ScaleWorksheet!F79</f>
        <v>0</v>
      </c>
      <c r="E72">
        <f>ScaleWorksheet!D79</f>
        <v>1</v>
      </c>
      <c r="F72">
        <f>ScaleWorksheet!E79</f>
        <v>0</v>
      </c>
      <c r="G72" t="str">
        <f>ScaleWorksheet!C79</f>
        <v>Copper</v>
      </c>
      <c r="H72">
        <v>0</v>
      </c>
      <c r="I72">
        <v>0</v>
      </c>
      <c r="J72">
        <f>IF(ScaleWorksheet!$D$6="MM",ScaleWorksheet!W79/25.43,IF(ScaleWorksheet!$D$6="CM",ScaleWorksheet!W79/2.543,ScaleWorksheet!W79))</f>
        <v>0</v>
      </c>
      <c r="K72">
        <f>IF(ScaleWorksheet!$D$6="MM",ScaleWorksheet!X79/25.43,IF(ScaleWorksheet!$D$6="CM",ScaleWorksheet!X79/2.543,ScaleWorksheet!X79))</f>
        <v>0</v>
      </c>
      <c r="L72">
        <f>IF(ScaleWorksheet!$D$6="MM",ScaleWorksheet!Y79/25.43,IF(ScaleWorksheet!$D$6="CM",ScaleWorksheet!Y79/2.543,ScaleWorksheet!Y79))</f>
        <v>0</v>
      </c>
      <c r="M72">
        <f>IF(ScaleWorksheet!$D$6="MM",ScaleWorksheet!Z79/25.43,IF(ScaleWorksheet!$D$6="CM",ScaleWorksheet!Z79/2.543,ScaleWorksheet!Z79))</f>
        <v>0</v>
      </c>
      <c r="N72">
        <f>IF(ScaleWorksheet!$D$6="MM",ScaleWorksheet!AA79/25.43,IF(ScaleWorksheet!$D$6="CM",ScaleWorksheet!AA79/2.543,ScaleWorksheet!AA79))</f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</row>
    <row r="73" spans="1:20" ht="12">
      <c r="A73">
        <v>72</v>
      </c>
      <c r="B73" t="str">
        <f>ScaleWorksheet!B80</f>
        <v>WOUND</v>
      </c>
      <c r="C73">
        <f>IF(ScaleWorksheet!$D$6="MM",ScaleWorksheet!V80/25.43,IF(ScaleWorksheet!$D$6="CM",ScaleWorksheet!V80/2.543,ScaleWorksheet!V80))</f>
        <v>0</v>
      </c>
      <c r="D73">
        <f>ScaleWorksheet!F80</f>
        <v>0</v>
      </c>
      <c r="E73">
        <f>ScaleWorksheet!D80</f>
        <v>1</v>
      </c>
      <c r="F73">
        <f>ScaleWorksheet!E80</f>
        <v>0</v>
      </c>
      <c r="G73" t="str">
        <f>ScaleWorksheet!C80</f>
        <v>Copper</v>
      </c>
      <c r="H73">
        <v>0</v>
      </c>
      <c r="I73">
        <v>0</v>
      </c>
      <c r="J73">
        <f>IF(ScaleWorksheet!$D$6="MM",ScaleWorksheet!W80/25.43,IF(ScaleWorksheet!$D$6="CM",ScaleWorksheet!W80/2.543,ScaleWorksheet!W80))</f>
        <v>0</v>
      </c>
      <c r="K73">
        <f>IF(ScaleWorksheet!$D$6="MM",ScaleWorksheet!X80/25.43,IF(ScaleWorksheet!$D$6="CM",ScaleWorksheet!X80/2.543,ScaleWorksheet!X80))</f>
        <v>0</v>
      </c>
      <c r="L73">
        <f>IF(ScaleWorksheet!$D$6="MM",ScaleWorksheet!Y80/25.43,IF(ScaleWorksheet!$D$6="CM",ScaleWorksheet!Y80/2.543,ScaleWorksheet!Y80))</f>
        <v>0</v>
      </c>
      <c r="M73">
        <f>IF(ScaleWorksheet!$D$6="MM",ScaleWorksheet!Z80/25.43,IF(ScaleWorksheet!$D$6="CM",ScaleWorksheet!Z80/2.543,ScaleWorksheet!Z80))</f>
        <v>0</v>
      </c>
      <c r="N73">
        <f>IF(ScaleWorksheet!$D$6="MM",ScaleWorksheet!AA80/25.43,IF(ScaleWorksheet!$D$6="CM",ScaleWorksheet!AA80/2.543,ScaleWorksheet!AA80))</f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</row>
    <row r="74" spans="1:20" ht="12">
      <c r="A74">
        <v>73</v>
      </c>
      <c r="B74" t="str">
        <f>ScaleWorksheet!B81</f>
        <v>WOUND</v>
      </c>
      <c r="C74">
        <f>IF(ScaleWorksheet!$D$6="MM",ScaleWorksheet!V81/25.43,IF(ScaleWorksheet!$D$6="CM",ScaleWorksheet!V81/2.543,ScaleWorksheet!V81))</f>
        <v>0</v>
      </c>
      <c r="D74">
        <f>ScaleWorksheet!F81</f>
        <v>0</v>
      </c>
      <c r="E74">
        <f>ScaleWorksheet!D81</f>
        <v>1</v>
      </c>
      <c r="F74">
        <f>ScaleWorksheet!E81</f>
        <v>0</v>
      </c>
      <c r="G74" t="str">
        <f>ScaleWorksheet!C81</f>
        <v>Copper</v>
      </c>
      <c r="H74">
        <v>0</v>
      </c>
      <c r="I74">
        <v>0</v>
      </c>
      <c r="J74">
        <f>IF(ScaleWorksheet!$D$6="MM",ScaleWorksheet!W81/25.43,IF(ScaleWorksheet!$D$6="CM",ScaleWorksheet!W81/2.543,ScaleWorksheet!W81))</f>
        <v>0</v>
      </c>
      <c r="K74">
        <f>IF(ScaleWorksheet!$D$6="MM",ScaleWorksheet!X81/25.43,IF(ScaleWorksheet!$D$6="CM",ScaleWorksheet!X81/2.543,ScaleWorksheet!X81))</f>
        <v>0</v>
      </c>
      <c r="L74">
        <f>IF(ScaleWorksheet!$D$6="MM",ScaleWorksheet!Y81/25.43,IF(ScaleWorksheet!$D$6="CM",ScaleWorksheet!Y81/2.543,ScaleWorksheet!Y81))</f>
        <v>0</v>
      </c>
      <c r="M74">
        <f>IF(ScaleWorksheet!$D$6="MM",ScaleWorksheet!Z81/25.43,IF(ScaleWorksheet!$D$6="CM",ScaleWorksheet!Z81/2.543,ScaleWorksheet!Z81))</f>
        <v>0</v>
      </c>
      <c r="N74">
        <f>IF(ScaleWorksheet!$D$6="MM",ScaleWorksheet!AA81/25.43,IF(ScaleWorksheet!$D$6="CM",ScaleWorksheet!AA81/2.543,ScaleWorksheet!AA81))</f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</row>
    <row r="75" spans="1:20" ht="12">
      <c r="A75">
        <v>74</v>
      </c>
      <c r="B75" t="str">
        <f>ScaleWorksheet!B82</f>
        <v>WOUND</v>
      </c>
      <c r="C75">
        <f>IF(ScaleWorksheet!$D$6="MM",ScaleWorksheet!V82/25.43,IF(ScaleWorksheet!$D$6="CM",ScaleWorksheet!V82/2.543,ScaleWorksheet!V82))</f>
        <v>0</v>
      </c>
      <c r="D75">
        <f>ScaleWorksheet!F82</f>
        <v>0</v>
      </c>
      <c r="E75">
        <f>ScaleWorksheet!D82</f>
        <v>1</v>
      </c>
      <c r="F75">
        <f>ScaleWorksheet!E82</f>
        <v>0</v>
      </c>
      <c r="G75" t="str">
        <f>ScaleWorksheet!C82</f>
        <v>Copper</v>
      </c>
      <c r="H75">
        <v>0</v>
      </c>
      <c r="I75">
        <v>0</v>
      </c>
      <c r="J75">
        <f>IF(ScaleWorksheet!$D$6="MM",ScaleWorksheet!W82/25.43,IF(ScaleWorksheet!$D$6="CM",ScaleWorksheet!W82/2.543,ScaleWorksheet!W82))</f>
        <v>0</v>
      </c>
      <c r="K75">
        <f>IF(ScaleWorksheet!$D$6="MM",ScaleWorksheet!X82/25.43,IF(ScaleWorksheet!$D$6="CM",ScaleWorksheet!X82/2.543,ScaleWorksheet!X82))</f>
        <v>0</v>
      </c>
      <c r="L75">
        <f>IF(ScaleWorksheet!$D$6="MM",ScaleWorksheet!Y82/25.43,IF(ScaleWorksheet!$D$6="CM",ScaleWorksheet!Y82/2.543,ScaleWorksheet!Y82))</f>
        <v>0</v>
      </c>
      <c r="M75">
        <f>IF(ScaleWorksheet!$D$6="MM",ScaleWorksheet!Z82/25.43,IF(ScaleWorksheet!$D$6="CM",ScaleWorksheet!Z82/2.543,ScaleWorksheet!Z82))</f>
        <v>0</v>
      </c>
      <c r="N75">
        <f>IF(ScaleWorksheet!$D$6="MM",ScaleWorksheet!AA82/25.43,IF(ScaleWorksheet!$D$6="CM",ScaleWorksheet!AA82/2.543,ScaleWorksheet!AA82))</f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</row>
    <row r="76" spans="1:20" ht="12">
      <c r="A76">
        <v>75</v>
      </c>
      <c r="B76" t="str">
        <f>ScaleWorksheet!B83</f>
        <v>WOUND</v>
      </c>
      <c r="C76">
        <f>IF(ScaleWorksheet!$D$6="MM",ScaleWorksheet!V83/25.43,IF(ScaleWorksheet!$D$6="CM",ScaleWorksheet!V83/2.543,ScaleWorksheet!V83))</f>
        <v>0</v>
      </c>
      <c r="D76">
        <f>ScaleWorksheet!F83</f>
        <v>0</v>
      </c>
      <c r="E76">
        <f>ScaleWorksheet!D83</f>
        <v>1</v>
      </c>
      <c r="F76">
        <f>ScaleWorksheet!E83</f>
        <v>0</v>
      </c>
      <c r="G76" t="str">
        <f>ScaleWorksheet!C83</f>
        <v>Copper</v>
      </c>
      <c r="H76">
        <v>0</v>
      </c>
      <c r="I76">
        <v>0</v>
      </c>
      <c r="J76">
        <f>IF(ScaleWorksheet!$D$6="MM",ScaleWorksheet!W83/25.43,IF(ScaleWorksheet!$D$6="CM",ScaleWorksheet!W83/2.543,ScaleWorksheet!W83))</f>
        <v>0</v>
      </c>
      <c r="K76">
        <f>IF(ScaleWorksheet!$D$6="MM",ScaleWorksheet!X83/25.43,IF(ScaleWorksheet!$D$6="CM",ScaleWorksheet!X83/2.543,ScaleWorksheet!X83))</f>
        <v>0</v>
      </c>
      <c r="L76">
        <f>IF(ScaleWorksheet!$D$6="MM",ScaleWorksheet!Y83/25.43,IF(ScaleWorksheet!$D$6="CM",ScaleWorksheet!Y83/2.543,ScaleWorksheet!Y83))</f>
        <v>0</v>
      </c>
      <c r="M76">
        <f>IF(ScaleWorksheet!$D$6="MM",ScaleWorksheet!Z83/25.43,IF(ScaleWorksheet!$D$6="CM",ScaleWorksheet!Z83/2.543,ScaleWorksheet!Z83))</f>
        <v>0</v>
      </c>
      <c r="N76">
        <f>IF(ScaleWorksheet!$D$6="MM",ScaleWorksheet!AA83/25.43,IF(ScaleWorksheet!$D$6="CM",ScaleWorksheet!AA83/2.543,ScaleWorksheet!AA83))</f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</row>
    <row r="77" spans="1:20" ht="12">
      <c r="A77">
        <v>76</v>
      </c>
      <c r="B77" t="str">
        <f>ScaleWorksheet!B84</f>
        <v>WOUND</v>
      </c>
      <c r="C77">
        <f>IF(ScaleWorksheet!$D$6="MM",ScaleWorksheet!V84/25.43,IF(ScaleWorksheet!$D$6="CM",ScaleWorksheet!V84/2.543,ScaleWorksheet!V84))</f>
        <v>0</v>
      </c>
      <c r="D77">
        <f>ScaleWorksheet!F84</f>
        <v>0</v>
      </c>
      <c r="E77">
        <f>ScaleWorksheet!D84</f>
        <v>1</v>
      </c>
      <c r="F77">
        <f>ScaleWorksheet!E84</f>
        <v>0</v>
      </c>
      <c r="G77" t="str">
        <f>ScaleWorksheet!C84</f>
        <v>Copper</v>
      </c>
      <c r="H77">
        <v>0</v>
      </c>
      <c r="I77">
        <v>0</v>
      </c>
      <c r="J77">
        <f>IF(ScaleWorksheet!$D$6="MM",ScaleWorksheet!W84/25.43,IF(ScaleWorksheet!$D$6="CM",ScaleWorksheet!W84/2.543,ScaleWorksheet!W84))</f>
        <v>0</v>
      </c>
      <c r="K77">
        <f>IF(ScaleWorksheet!$D$6="MM",ScaleWorksheet!X84/25.43,IF(ScaleWorksheet!$D$6="CM",ScaleWorksheet!X84/2.543,ScaleWorksheet!X84))</f>
        <v>0</v>
      </c>
      <c r="L77">
        <f>IF(ScaleWorksheet!$D$6="MM",ScaleWorksheet!Y84/25.43,IF(ScaleWorksheet!$D$6="CM",ScaleWorksheet!Y84/2.543,ScaleWorksheet!Y84))</f>
        <v>0</v>
      </c>
      <c r="M77">
        <f>IF(ScaleWorksheet!$D$6="MM",ScaleWorksheet!Z84/25.43,IF(ScaleWorksheet!$D$6="CM",ScaleWorksheet!Z84/2.543,ScaleWorksheet!Z84))</f>
        <v>0</v>
      </c>
      <c r="N77">
        <f>IF(ScaleWorksheet!$D$6="MM",ScaleWorksheet!AA84/25.43,IF(ScaleWorksheet!$D$6="CM",ScaleWorksheet!AA84/2.543,ScaleWorksheet!AA84))</f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</row>
    <row r="78" spans="1:20" ht="12">
      <c r="A78">
        <v>77</v>
      </c>
      <c r="B78" t="str">
        <f>ScaleWorksheet!B85</f>
        <v>WOUND</v>
      </c>
      <c r="C78">
        <f>IF(ScaleWorksheet!$D$6="MM",ScaleWorksheet!V85/25.43,IF(ScaleWorksheet!$D$6="CM",ScaleWorksheet!V85/2.543,ScaleWorksheet!V85))</f>
        <v>0</v>
      </c>
      <c r="D78">
        <f>ScaleWorksheet!F85</f>
        <v>0</v>
      </c>
      <c r="E78">
        <f>ScaleWorksheet!D85</f>
        <v>1</v>
      </c>
      <c r="F78">
        <f>ScaleWorksheet!E85</f>
        <v>0</v>
      </c>
      <c r="G78" t="str">
        <f>ScaleWorksheet!C85</f>
        <v>Copper</v>
      </c>
      <c r="H78">
        <v>0</v>
      </c>
      <c r="I78">
        <v>0</v>
      </c>
      <c r="J78">
        <f>IF(ScaleWorksheet!$D$6="MM",ScaleWorksheet!W85/25.43,IF(ScaleWorksheet!$D$6="CM",ScaleWorksheet!W85/2.543,ScaleWorksheet!W85))</f>
        <v>0</v>
      </c>
      <c r="K78">
        <f>IF(ScaleWorksheet!$D$6="MM",ScaleWorksheet!X85/25.43,IF(ScaleWorksheet!$D$6="CM",ScaleWorksheet!X85/2.543,ScaleWorksheet!X85))</f>
        <v>0</v>
      </c>
      <c r="L78">
        <f>IF(ScaleWorksheet!$D$6="MM",ScaleWorksheet!Y85/25.43,IF(ScaleWorksheet!$D$6="CM",ScaleWorksheet!Y85/2.543,ScaleWorksheet!Y85))</f>
        <v>0</v>
      </c>
      <c r="M78">
        <f>IF(ScaleWorksheet!$D$6="MM",ScaleWorksheet!Z85/25.43,IF(ScaleWorksheet!$D$6="CM",ScaleWorksheet!Z85/2.543,ScaleWorksheet!Z85))</f>
        <v>0</v>
      </c>
      <c r="N78">
        <f>IF(ScaleWorksheet!$D$6="MM",ScaleWorksheet!AA85/25.43,IF(ScaleWorksheet!$D$6="CM",ScaleWorksheet!AA85/2.543,ScaleWorksheet!AA85))</f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</row>
    <row r="79" spans="1:20" ht="12">
      <c r="A79">
        <v>78</v>
      </c>
      <c r="B79" t="str">
        <f>ScaleWorksheet!B86</f>
        <v>WOUND</v>
      </c>
      <c r="C79">
        <f>IF(ScaleWorksheet!$D$6="MM",ScaleWorksheet!V86/25.43,IF(ScaleWorksheet!$D$6="CM",ScaleWorksheet!V86/2.543,ScaleWorksheet!V86))</f>
        <v>0</v>
      </c>
      <c r="D79">
        <f>ScaleWorksheet!F86</f>
        <v>0</v>
      </c>
      <c r="E79">
        <f>ScaleWorksheet!D86</f>
        <v>1</v>
      </c>
      <c r="F79">
        <f>ScaleWorksheet!E86</f>
        <v>0</v>
      </c>
      <c r="G79" t="str">
        <f>ScaleWorksheet!C86</f>
        <v>Copper</v>
      </c>
      <c r="H79">
        <v>0</v>
      </c>
      <c r="I79">
        <v>0</v>
      </c>
      <c r="J79">
        <f>IF(ScaleWorksheet!$D$6="MM",ScaleWorksheet!W86/25.43,IF(ScaleWorksheet!$D$6="CM",ScaleWorksheet!W86/2.543,ScaleWorksheet!W86))</f>
        <v>0</v>
      </c>
      <c r="K79">
        <f>IF(ScaleWorksheet!$D$6="MM",ScaleWorksheet!X86/25.43,IF(ScaleWorksheet!$D$6="CM",ScaleWorksheet!X86/2.543,ScaleWorksheet!X86))</f>
        <v>0</v>
      </c>
      <c r="L79">
        <f>IF(ScaleWorksheet!$D$6="MM",ScaleWorksheet!Y86/25.43,IF(ScaleWorksheet!$D$6="CM",ScaleWorksheet!Y86/2.543,ScaleWorksheet!Y86))</f>
        <v>0</v>
      </c>
      <c r="M79">
        <f>IF(ScaleWorksheet!$D$6="MM",ScaleWorksheet!Z86/25.43,IF(ScaleWorksheet!$D$6="CM",ScaleWorksheet!Z86/2.543,ScaleWorksheet!Z86))</f>
        <v>0</v>
      </c>
      <c r="N79">
        <f>IF(ScaleWorksheet!$D$6="MM",ScaleWorksheet!AA86/25.43,IF(ScaleWorksheet!$D$6="CM",ScaleWorksheet!AA86/2.543,ScaleWorksheet!AA86))</f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</row>
    <row r="80" spans="1:20" ht="12">
      <c r="A80">
        <v>79</v>
      </c>
      <c r="B80" t="str">
        <f>ScaleWorksheet!B87</f>
        <v>WOUND</v>
      </c>
      <c r="C80">
        <f>IF(ScaleWorksheet!$D$6="MM",ScaleWorksheet!V87/25.43,IF(ScaleWorksheet!$D$6="CM",ScaleWorksheet!V87/2.543,ScaleWorksheet!V87))</f>
        <v>0</v>
      </c>
      <c r="D80">
        <f>ScaleWorksheet!F87</f>
        <v>0</v>
      </c>
      <c r="E80">
        <f>ScaleWorksheet!D87</f>
        <v>1</v>
      </c>
      <c r="F80">
        <f>ScaleWorksheet!E87</f>
        <v>0</v>
      </c>
      <c r="G80" t="str">
        <f>ScaleWorksheet!C87</f>
        <v>Copper</v>
      </c>
      <c r="H80">
        <v>0</v>
      </c>
      <c r="I80">
        <v>0</v>
      </c>
      <c r="J80">
        <f>IF(ScaleWorksheet!$D$6="MM",ScaleWorksheet!W87/25.43,IF(ScaleWorksheet!$D$6="CM",ScaleWorksheet!W87/2.543,ScaleWorksheet!W87))</f>
        <v>0</v>
      </c>
      <c r="K80">
        <f>IF(ScaleWorksheet!$D$6="MM",ScaleWorksheet!X87/25.43,IF(ScaleWorksheet!$D$6="CM",ScaleWorksheet!X87/2.543,ScaleWorksheet!X87))</f>
        <v>0</v>
      </c>
      <c r="L80">
        <f>IF(ScaleWorksheet!$D$6="MM",ScaleWorksheet!Y87/25.43,IF(ScaleWorksheet!$D$6="CM",ScaleWorksheet!Y87/2.543,ScaleWorksheet!Y87))</f>
        <v>0</v>
      </c>
      <c r="M80">
        <f>IF(ScaleWorksheet!$D$6="MM",ScaleWorksheet!Z87/25.43,IF(ScaleWorksheet!$D$6="CM",ScaleWorksheet!Z87/2.543,ScaleWorksheet!Z87))</f>
        <v>0</v>
      </c>
      <c r="N80">
        <f>IF(ScaleWorksheet!$D$6="MM",ScaleWorksheet!AA87/25.43,IF(ScaleWorksheet!$D$6="CM",ScaleWorksheet!AA87/2.543,ScaleWorksheet!AA87))</f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</row>
    <row r="81" spans="1:20" ht="12">
      <c r="A81">
        <v>80</v>
      </c>
      <c r="B81" t="str">
        <f>ScaleWorksheet!B88</f>
        <v>WOUND</v>
      </c>
      <c r="C81">
        <f>IF(ScaleWorksheet!$D$6="MM",ScaleWorksheet!V88/25.43,IF(ScaleWorksheet!$D$6="CM",ScaleWorksheet!V88/2.543,ScaleWorksheet!V88))</f>
        <v>0</v>
      </c>
      <c r="D81">
        <f>ScaleWorksheet!F88</f>
        <v>0</v>
      </c>
      <c r="E81">
        <f>ScaleWorksheet!D88</f>
        <v>1</v>
      </c>
      <c r="F81">
        <f>ScaleWorksheet!E88</f>
        <v>0</v>
      </c>
      <c r="G81" t="str">
        <f>ScaleWorksheet!C88</f>
        <v>Copper</v>
      </c>
      <c r="H81">
        <v>0</v>
      </c>
      <c r="I81">
        <v>0</v>
      </c>
      <c r="J81">
        <f>IF(ScaleWorksheet!$D$6="MM",ScaleWorksheet!W88/25.43,IF(ScaleWorksheet!$D$6="CM",ScaleWorksheet!W88/2.543,ScaleWorksheet!W88))</f>
        <v>0</v>
      </c>
      <c r="K81">
        <f>IF(ScaleWorksheet!$D$6="MM",ScaleWorksheet!X88/25.43,IF(ScaleWorksheet!$D$6="CM",ScaleWorksheet!X88/2.543,ScaleWorksheet!X88))</f>
        <v>0</v>
      </c>
      <c r="L81">
        <f>IF(ScaleWorksheet!$D$6="MM",ScaleWorksheet!Y88/25.43,IF(ScaleWorksheet!$D$6="CM",ScaleWorksheet!Y88/2.543,ScaleWorksheet!Y88))</f>
        <v>0</v>
      </c>
      <c r="M81">
        <f>IF(ScaleWorksheet!$D$6="MM",ScaleWorksheet!Z88/25.43,IF(ScaleWorksheet!$D$6="CM",ScaleWorksheet!Z88/2.543,ScaleWorksheet!Z88))</f>
        <v>0</v>
      </c>
      <c r="N81">
        <f>IF(ScaleWorksheet!$D$6="MM",ScaleWorksheet!AA88/25.43,IF(ScaleWorksheet!$D$6="CM",ScaleWorksheet!AA88/2.543,ScaleWorksheet!AA88))</f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</row>
    <row r="82" spans="1:20" ht="12">
      <c r="A82">
        <v>81</v>
      </c>
      <c r="B82" t="str">
        <f>ScaleWorksheet!B89</f>
        <v>WOUND</v>
      </c>
      <c r="C82">
        <f>IF(ScaleWorksheet!$D$6="MM",ScaleWorksheet!V89/25.43,IF(ScaleWorksheet!$D$6="CM",ScaleWorksheet!V89/2.543,ScaleWorksheet!V89))</f>
        <v>0</v>
      </c>
      <c r="D82">
        <f>ScaleWorksheet!F89</f>
        <v>0</v>
      </c>
      <c r="E82">
        <f>ScaleWorksheet!D89</f>
        <v>1</v>
      </c>
      <c r="F82">
        <f>ScaleWorksheet!E89</f>
        <v>0</v>
      </c>
      <c r="G82" t="str">
        <f>ScaleWorksheet!C89</f>
        <v>Copper</v>
      </c>
      <c r="H82">
        <v>0</v>
      </c>
      <c r="I82">
        <v>0</v>
      </c>
      <c r="J82">
        <f>IF(ScaleWorksheet!$D$6="MM",ScaleWorksheet!W89/25.43,IF(ScaleWorksheet!$D$6="CM",ScaleWorksheet!W89/2.543,ScaleWorksheet!W89))</f>
        <v>0</v>
      </c>
      <c r="K82">
        <f>IF(ScaleWorksheet!$D$6="MM",ScaleWorksheet!X89/25.43,IF(ScaleWorksheet!$D$6="CM",ScaleWorksheet!X89/2.543,ScaleWorksheet!X89))</f>
        <v>0</v>
      </c>
      <c r="L82">
        <f>IF(ScaleWorksheet!$D$6="MM",ScaleWorksheet!Y89/25.43,IF(ScaleWorksheet!$D$6="CM",ScaleWorksheet!Y89/2.543,ScaleWorksheet!Y89))</f>
        <v>0</v>
      </c>
      <c r="M82">
        <f>IF(ScaleWorksheet!$D$6="MM",ScaleWorksheet!Z89/25.43,IF(ScaleWorksheet!$D$6="CM",ScaleWorksheet!Z89/2.543,ScaleWorksheet!Z89))</f>
        <v>0</v>
      </c>
      <c r="N82">
        <f>IF(ScaleWorksheet!$D$6="MM",ScaleWorksheet!AA89/25.43,IF(ScaleWorksheet!$D$6="CM",ScaleWorksheet!AA89/2.543,ScaleWorksheet!AA89))</f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</row>
    <row r="83" spans="1:20" ht="12">
      <c r="A83">
        <v>82</v>
      </c>
      <c r="B83" t="str">
        <f>ScaleWorksheet!B90</f>
        <v>WOUND</v>
      </c>
      <c r="C83">
        <f>IF(ScaleWorksheet!$D$6="MM",ScaleWorksheet!V90/25.43,IF(ScaleWorksheet!$D$6="CM",ScaleWorksheet!V90/2.543,ScaleWorksheet!V90))</f>
        <v>0</v>
      </c>
      <c r="D83">
        <f>ScaleWorksheet!F90</f>
        <v>0</v>
      </c>
      <c r="E83">
        <f>ScaleWorksheet!D90</f>
        <v>1</v>
      </c>
      <c r="F83">
        <f>ScaleWorksheet!E90</f>
        <v>0</v>
      </c>
      <c r="G83" t="str">
        <f>ScaleWorksheet!C90</f>
        <v>Copper</v>
      </c>
      <c r="H83">
        <v>0</v>
      </c>
      <c r="I83">
        <v>0</v>
      </c>
      <c r="J83">
        <f>IF(ScaleWorksheet!$D$6="MM",ScaleWorksheet!W90/25.43,IF(ScaleWorksheet!$D$6="CM",ScaleWorksheet!W90/2.543,ScaleWorksheet!W90))</f>
        <v>0</v>
      </c>
      <c r="K83">
        <f>IF(ScaleWorksheet!$D$6="MM",ScaleWorksheet!X90/25.43,IF(ScaleWorksheet!$D$6="CM",ScaleWorksheet!X90/2.543,ScaleWorksheet!X90))</f>
        <v>0</v>
      </c>
      <c r="L83">
        <f>IF(ScaleWorksheet!$D$6="MM",ScaleWorksheet!Y90/25.43,IF(ScaleWorksheet!$D$6="CM",ScaleWorksheet!Y90/2.543,ScaleWorksheet!Y90))</f>
        <v>0</v>
      </c>
      <c r="M83">
        <f>IF(ScaleWorksheet!$D$6="MM",ScaleWorksheet!Z90/25.43,IF(ScaleWorksheet!$D$6="CM",ScaleWorksheet!Z90/2.543,ScaleWorksheet!Z90))</f>
        <v>0</v>
      </c>
      <c r="N83">
        <f>IF(ScaleWorksheet!$D$6="MM",ScaleWorksheet!AA90/25.43,IF(ScaleWorksheet!$D$6="CM",ScaleWorksheet!AA90/2.543,ScaleWorksheet!AA90))</f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</row>
    <row r="84" spans="1:20" ht="12">
      <c r="A84">
        <v>83</v>
      </c>
      <c r="B84" t="str">
        <f>ScaleWorksheet!B91</f>
        <v>WOUND</v>
      </c>
      <c r="C84">
        <f>IF(ScaleWorksheet!$D$6="MM",ScaleWorksheet!V91/25.43,IF(ScaleWorksheet!$D$6="CM",ScaleWorksheet!V91/2.543,ScaleWorksheet!V91))</f>
        <v>0</v>
      </c>
      <c r="D84">
        <f>ScaleWorksheet!F91</f>
        <v>0</v>
      </c>
      <c r="E84">
        <f>ScaleWorksheet!D91</f>
        <v>1</v>
      </c>
      <c r="F84">
        <f>ScaleWorksheet!E91</f>
        <v>0</v>
      </c>
      <c r="G84" t="str">
        <f>ScaleWorksheet!C91</f>
        <v>Copper</v>
      </c>
      <c r="H84">
        <v>0</v>
      </c>
      <c r="I84">
        <v>0</v>
      </c>
      <c r="J84">
        <f>IF(ScaleWorksheet!$D$6="MM",ScaleWorksheet!W91/25.43,IF(ScaleWorksheet!$D$6="CM",ScaleWorksheet!W91/2.543,ScaleWorksheet!W91))</f>
        <v>0</v>
      </c>
      <c r="K84">
        <f>IF(ScaleWorksheet!$D$6="MM",ScaleWorksheet!X91/25.43,IF(ScaleWorksheet!$D$6="CM",ScaleWorksheet!X91/2.543,ScaleWorksheet!X91))</f>
        <v>0</v>
      </c>
      <c r="L84">
        <f>IF(ScaleWorksheet!$D$6="MM",ScaleWorksheet!Y91/25.43,IF(ScaleWorksheet!$D$6="CM",ScaleWorksheet!Y91/2.543,ScaleWorksheet!Y91))</f>
        <v>0</v>
      </c>
      <c r="M84">
        <f>IF(ScaleWorksheet!$D$6="MM",ScaleWorksheet!Z91/25.43,IF(ScaleWorksheet!$D$6="CM",ScaleWorksheet!Z91/2.543,ScaleWorksheet!Z91))</f>
        <v>0</v>
      </c>
      <c r="N84">
        <f>IF(ScaleWorksheet!$D$6="MM",ScaleWorksheet!AA91/25.43,IF(ScaleWorksheet!$D$6="CM",ScaleWorksheet!AA91/2.543,ScaleWorksheet!AA91))</f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</row>
    <row r="85" spans="1:20" ht="12">
      <c r="A85">
        <v>84</v>
      </c>
      <c r="B85" t="str">
        <f>ScaleWorksheet!B92</f>
        <v>WOUND</v>
      </c>
      <c r="C85">
        <f>IF(ScaleWorksheet!$D$6="MM",ScaleWorksheet!V92/25.43,IF(ScaleWorksheet!$D$6="CM",ScaleWorksheet!V92/2.543,ScaleWorksheet!V92))</f>
        <v>0</v>
      </c>
      <c r="D85">
        <f>ScaleWorksheet!F92</f>
        <v>0</v>
      </c>
      <c r="E85">
        <f>ScaleWorksheet!D92</f>
        <v>1</v>
      </c>
      <c r="F85">
        <f>ScaleWorksheet!E92</f>
        <v>0</v>
      </c>
      <c r="G85" t="str">
        <f>ScaleWorksheet!C92</f>
        <v>Copper</v>
      </c>
      <c r="H85">
        <v>0</v>
      </c>
      <c r="I85">
        <v>0</v>
      </c>
      <c r="J85">
        <f>IF(ScaleWorksheet!$D$6="MM",ScaleWorksheet!W92/25.43,IF(ScaleWorksheet!$D$6="CM",ScaleWorksheet!W92/2.543,ScaleWorksheet!W92))</f>
        <v>0</v>
      </c>
      <c r="K85">
        <f>IF(ScaleWorksheet!$D$6="MM",ScaleWorksheet!X92/25.43,IF(ScaleWorksheet!$D$6="CM",ScaleWorksheet!X92/2.543,ScaleWorksheet!X92))</f>
        <v>0</v>
      </c>
      <c r="L85">
        <f>IF(ScaleWorksheet!$D$6="MM",ScaleWorksheet!Y92/25.43,IF(ScaleWorksheet!$D$6="CM",ScaleWorksheet!Y92/2.543,ScaleWorksheet!Y92))</f>
        <v>0</v>
      </c>
      <c r="M85">
        <f>IF(ScaleWorksheet!$D$6="MM",ScaleWorksheet!Z92/25.43,IF(ScaleWorksheet!$D$6="CM",ScaleWorksheet!Z92/2.543,ScaleWorksheet!Z92))</f>
        <v>0</v>
      </c>
      <c r="N85">
        <f>IF(ScaleWorksheet!$D$6="MM",ScaleWorksheet!AA92/25.43,IF(ScaleWorksheet!$D$6="CM",ScaleWorksheet!AA92/2.543,ScaleWorksheet!AA92))</f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</row>
    <row r="86" spans="1:20" ht="12">
      <c r="A86">
        <v>85</v>
      </c>
      <c r="B86" t="str">
        <f>ScaleWorksheet!B93</f>
        <v>WOUND</v>
      </c>
      <c r="C86">
        <f>IF(ScaleWorksheet!$D$6="MM",ScaleWorksheet!V93/25.43,IF(ScaleWorksheet!$D$6="CM",ScaleWorksheet!V93/2.543,ScaleWorksheet!V93))</f>
        <v>0</v>
      </c>
      <c r="D86">
        <f>ScaleWorksheet!F93</f>
        <v>0</v>
      </c>
      <c r="E86">
        <f>ScaleWorksheet!D93</f>
        <v>1</v>
      </c>
      <c r="F86">
        <f>ScaleWorksheet!E93</f>
        <v>0</v>
      </c>
      <c r="G86" t="str">
        <f>ScaleWorksheet!C93</f>
        <v>Copper</v>
      </c>
      <c r="H86">
        <v>0</v>
      </c>
      <c r="I86">
        <v>0</v>
      </c>
      <c r="J86">
        <f>IF(ScaleWorksheet!$D$6="MM",ScaleWorksheet!W93/25.43,IF(ScaleWorksheet!$D$6="CM",ScaleWorksheet!W93/2.543,ScaleWorksheet!W93))</f>
        <v>0</v>
      </c>
      <c r="K86">
        <f>IF(ScaleWorksheet!$D$6="MM",ScaleWorksheet!X93/25.43,IF(ScaleWorksheet!$D$6="CM",ScaleWorksheet!X93/2.543,ScaleWorksheet!X93))</f>
        <v>0</v>
      </c>
      <c r="L86">
        <f>IF(ScaleWorksheet!$D$6="MM",ScaleWorksheet!Y93/25.43,IF(ScaleWorksheet!$D$6="CM",ScaleWorksheet!Y93/2.543,ScaleWorksheet!Y93))</f>
        <v>0</v>
      </c>
      <c r="M86">
        <f>IF(ScaleWorksheet!$D$6="MM",ScaleWorksheet!Z93/25.43,IF(ScaleWorksheet!$D$6="CM",ScaleWorksheet!Z93/2.543,ScaleWorksheet!Z93))</f>
        <v>0</v>
      </c>
      <c r="N86">
        <f>IF(ScaleWorksheet!$D$6="MM",ScaleWorksheet!AA93/25.43,IF(ScaleWorksheet!$D$6="CM",ScaleWorksheet!AA93/2.543,ScaleWorksheet!AA93))</f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</row>
    <row r="87" spans="1:20" ht="12">
      <c r="A87">
        <v>86</v>
      </c>
      <c r="B87" t="str">
        <f>ScaleWorksheet!B94</f>
        <v>WOUND</v>
      </c>
      <c r="C87">
        <f>IF(ScaleWorksheet!$D$6="MM",ScaleWorksheet!V94/25.43,IF(ScaleWorksheet!$D$6="CM",ScaleWorksheet!V94/2.543,ScaleWorksheet!V94))</f>
        <v>0</v>
      </c>
      <c r="D87">
        <f>ScaleWorksheet!F94</f>
        <v>0</v>
      </c>
      <c r="E87">
        <f>ScaleWorksheet!D94</f>
        <v>1</v>
      </c>
      <c r="F87">
        <f>ScaleWorksheet!E94</f>
        <v>0</v>
      </c>
      <c r="G87" t="str">
        <f>ScaleWorksheet!C94</f>
        <v>Copper</v>
      </c>
      <c r="H87">
        <v>0</v>
      </c>
      <c r="I87">
        <v>0</v>
      </c>
      <c r="J87">
        <f>IF(ScaleWorksheet!$D$6="MM",ScaleWorksheet!W94/25.43,IF(ScaleWorksheet!$D$6="CM",ScaleWorksheet!W94/2.543,ScaleWorksheet!W94))</f>
        <v>0</v>
      </c>
      <c r="K87">
        <f>IF(ScaleWorksheet!$D$6="MM",ScaleWorksheet!X94/25.43,IF(ScaleWorksheet!$D$6="CM",ScaleWorksheet!X94/2.543,ScaleWorksheet!X94))</f>
        <v>0</v>
      </c>
      <c r="L87">
        <f>IF(ScaleWorksheet!$D$6="MM",ScaleWorksheet!Y94/25.43,IF(ScaleWorksheet!$D$6="CM",ScaleWorksheet!Y94/2.543,ScaleWorksheet!Y94))</f>
        <v>0</v>
      </c>
      <c r="M87">
        <f>IF(ScaleWorksheet!$D$6="MM",ScaleWorksheet!Z94/25.43,IF(ScaleWorksheet!$D$6="CM",ScaleWorksheet!Z94/2.543,ScaleWorksheet!Z94))</f>
        <v>0</v>
      </c>
      <c r="N87">
        <f>IF(ScaleWorksheet!$D$6="MM",ScaleWorksheet!AA94/25.43,IF(ScaleWorksheet!$D$6="CM",ScaleWorksheet!AA94/2.543,ScaleWorksheet!AA94))</f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</row>
    <row r="88" spans="1:20" ht="12">
      <c r="A88">
        <v>87</v>
      </c>
      <c r="B88" t="str">
        <f>ScaleWorksheet!B95</f>
        <v>WOUND</v>
      </c>
      <c r="C88">
        <f>IF(ScaleWorksheet!$D$6="MM",ScaleWorksheet!V95/25.43,IF(ScaleWorksheet!$D$6="CM",ScaleWorksheet!V95/2.543,ScaleWorksheet!V95))</f>
        <v>0</v>
      </c>
      <c r="D88">
        <f>ScaleWorksheet!F95</f>
        <v>0</v>
      </c>
      <c r="E88">
        <f>ScaleWorksheet!D95</f>
        <v>1</v>
      </c>
      <c r="F88">
        <f>ScaleWorksheet!E95</f>
        <v>0</v>
      </c>
      <c r="G88" t="str">
        <f>ScaleWorksheet!C95</f>
        <v>Copper</v>
      </c>
      <c r="H88">
        <v>0</v>
      </c>
      <c r="I88">
        <v>0</v>
      </c>
      <c r="J88">
        <f>IF(ScaleWorksheet!$D$6="MM",ScaleWorksheet!W95/25.43,IF(ScaleWorksheet!$D$6="CM",ScaleWorksheet!W95/2.543,ScaleWorksheet!W95))</f>
        <v>0</v>
      </c>
      <c r="K88">
        <f>IF(ScaleWorksheet!$D$6="MM",ScaleWorksheet!X95/25.43,IF(ScaleWorksheet!$D$6="CM",ScaleWorksheet!X95/2.543,ScaleWorksheet!X95))</f>
        <v>0</v>
      </c>
      <c r="L88">
        <f>IF(ScaleWorksheet!$D$6="MM",ScaleWorksheet!Y95/25.43,IF(ScaleWorksheet!$D$6="CM",ScaleWorksheet!Y95/2.543,ScaleWorksheet!Y95))</f>
        <v>0</v>
      </c>
      <c r="M88">
        <f>IF(ScaleWorksheet!$D$6="MM",ScaleWorksheet!Z95/25.43,IF(ScaleWorksheet!$D$6="CM",ScaleWorksheet!Z95/2.543,ScaleWorksheet!Z95))</f>
        <v>0</v>
      </c>
      <c r="N88">
        <f>IF(ScaleWorksheet!$D$6="MM",ScaleWorksheet!AA95/25.43,IF(ScaleWorksheet!$D$6="CM",ScaleWorksheet!AA95/2.543,ScaleWorksheet!AA95))</f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</row>
    <row r="89" spans="1:20" ht="12">
      <c r="A89">
        <v>88</v>
      </c>
      <c r="B89" t="str">
        <f>ScaleWorksheet!B96</f>
        <v>WOUND</v>
      </c>
      <c r="C89">
        <f>IF(ScaleWorksheet!$D$6="MM",ScaleWorksheet!V96/25.43,IF(ScaleWorksheet!$D$6="CM",ScaleWorksheet!V96/2.543,ScaleWorksheet!V96))</f>
        <v>0</v>
      </c>
      <c r="D89">
        <f>ScaleWorksheet!F96</f>
        <v>0</v>
      </c>
      <c r="E89">
        <f>ScaleWorksheet!D96</f>
        <v>1</v>
      </c>
      <c r="F89">
        <f>ScaleWorksheet!E96</f>
        <v>0</v>
      </c>
      <c r="G89" t="str">
        <f>ScaleWorksheet!C96</f>
        <v>Copper</v>
      </c>
      <c r="H89">
        <v>0</v>
      </c>
      <c r="I89">
        <v>0</v>
      </c>
      <c r="J89">
        <f>IF(ScaleWorksheet!$D$6="MM",ScaleWorksheet!W96/25.43,IF(ScaleWorksheet!$D$6="CM",ScaleWorksheet!W96/2.543,ScaleWorksheet!W96))</f>
        <v>0</v>
      </c>
      <c r="K89">
        <f>IF(ScaleWorksheet!$D$6="MM",ScaleWorksheet!X96/25.43,IF(ScaleWorksheet!$D$6="CM",ScaleWorksheet!X96/2.543,ScaleWorksheet!X96))</f>
        <v>0</v>
      </c>
      <c r="L89">
        <f>IF(ScaleWorksheet!$D$6="MM",ScaleWorksheet!Y96/25.43,IF(ScaleWorksheet!$D$6="CM",ScaleWorksheet!Y96/2.543,ScaleWorksheet!Y96))</f>
        <v>0</v>
      </c>
      <c r="M89">
        <f>IF(ScaleWorksheet!$D$6="MM",ScaleWorksheet!Z96/25.43,IF(ScaleWorksheet!$D$6="CM",ScaleWorksheet!Z96/2.543,ScaleWorksheet!Z96))</f>
        <v>0</v>
      </c>
      <c r="N89">
        <f>IF(ScaleWorksheet!$D$6="MM",ScaleWorksheet!AA96/25.43,IF(ScaleWorksheet!$D$6="CM",ScaleWorksheet!AA96/2.543,ScaleWorksheet!AA96))</f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</row>
  </sheetData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225"/>
  <sheetViews>
    <sheetView workbookViewId="0" topLeftCell="A1">
      <selection activeCell="H9" sqref="H9"/>
    </sheetView>
  </sheetViews>
  <sheetFormatPr defaultColWidth="8.8515625" defaultRowHeight="12.75"/>
  <cols>
    <col min="1" max="7" width="8.8515625" style="0" customWidth="1"/>
    <col min="8" max="8" width="11.140625" style="0" customWidth="1"/>
    <col min="9" max="10" width="8.8515625" style="0" customWidth="1"/>
    <col min="11" max="11" width="11.421875" style="0" customWidth="1"/>
    <col min="12" max="15" width="8.8515625" style="0" customWidth="1"/>
    <col min="16" max="16" width="10.421875" style="0" customWidth="1"/>
    <col min="17" max="20" width="8.8515625" style="0" customWidth="1"/>
    <col min="21" max="21" width="11.421875" style="0" customWidth="1"/>
  </cols>
  <sheetData>
    <row r="1" spans="1:8" ht="12">
      <c r="A1" t="s">
        <v>230</v>
      </c>
      <c r="D1">
        <v>0.5</v>
      </c>
      <c r="H1" t="s">
        <v>240</v>
      </c>
    </row>
    <row r="2" spans="1:8" ht="12">
      <c r="A2" t="s">
        <v>231</v>
      </c>
      <c r="D2">
        <v>0.75</v>
      </c>
      <c r="H2" t="s">
        <v>240</v>
      </c>
    </row>
    <row r="3" spans="1:8" ht="12">
      <c r="A3" t="s">
        <v>232</v>
      </c>
      <c r="D3">
        <v>0.5</v>
      </c>
      <c r="H3" t="s">
        <v>240</v>
      </c>
    </row>
    <row r="4" ht="12">
      <c r="A4" t="s">
        <v>243</v>
      </c>
    </row>
    <row r="6" spans="1:4" ht="12">
      <c r="A6" t="s">
        <v>73</v>
      </c>
      <c r="C6" t="s">
        <v>80</v>
      </c>
      <c r="D6" s="36" t="str">
        <f>C6</f>
        <v>Inch</v>
      </c>
    </row>
    <row r="7" spans="1:54" ht="12">
      <c r="A7" s="60" t="s">
        <v>64</v>
      </c>
      <c r="B7" s="60"/>
      <c r="C7" s="60"/>
      <c r="D7" s="60"/>
      <c r="E7" s="60"/>
      <c r="F7" s="60"/>
      <c r="G7" s="61" t="s">
        <v>65</v>
      </c>
      <c r="H7" s="61"/>
      <c r="I7" s="61"/>
      <c r="J7" s="61"/>
      <c r="K7" s="61"/>
      <c r="L7" s="62" t="s">
        <v>67</v>
      </c>
      <c r="M7" s="62"/>
      <c r="N7" s="62"/>
      <c r="O7" s="62"/>
      <c r="P7" s="62"/>
      <c r="Q7" s="57" t="s">
        <v>68</v>
      </c>
      <c r="R7" s="57"/>
      <c r="S7" s="57"/>
      <c r="T7" s="57"/>
      <c r="U7" s="57"/>
      <c r="V7" s="58" t="s">
        <v>69</v>
      </c>
      <c r="W7" s="58"/>
      <c r="X7" s="58"/>
      <c r="Y7" s="59"/>
      <c r="Z7" s="59"/>
      <c r="AA7" s="59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</row>
    <row r="8" spans="1:54" s="15" customFormat="1" ht="24">
      <c r="A8" s="15" t="s">
        <v>235</v>
      </c>
      <c r="B8" s="29" t="s">
        <v>244</v>
      </c>
      <c r="C8" s="29" t="s">
        <v>75</v>
      </c>
      <c r="D8" s="29" t="s">
        <v>246</v>
      </c>
      <c r="E8" s="29" t="s">
        <v>76</v>
      </c>
      <c r="F8" s="29" t="s">
        <v>77</v>
      </c>
      <c r="G8" s="19" t="s">
        <v>66</v>
      </c>
      <c r="H8" s="19" t="s">
        <v>236</v>
      </c>
      <c r="I8" s="19" t="s">
        <v>237</v>
      </c>
      <c r="J8" s="19" t="s">
        <v>238</v>
      </c>
      <c r="K8" s="19" t="s">
        <v>239</v>
      </c>
      <c r="L8" s="20" t="s">
        <v>66</v>
      </c>
      <c r="M8" s="20" t="s">
        <v>236</v>
      </c>
      <c r="N8" s="20" t="s">
        <v>237</v>
      </c>
      <c r="O8" s="20" t="s">
        <v>238</v>
      </c>
      <c r="P8" s="20" t="s">
        <v>239</v>
      </c>
      <c r="Q8" s="21" t="s">
        <v>66</v>
      </c>
      <c r="R8" s="21" t="s">
        <v>236</v>
      </c>
      <c r="S8" s="21" t="s">
        <v>237</v>
      </c>
      <c r="T8" s="21" t="s">
        <v>238</v>
      </c>
      <c r="U8" s="21" t="s">
        <v>239</v>
      </c>
      <c r="V8" s="22" t="s">
        <v>262</v>
      </c>
      <c r="W8" s="22" t="s">
        <v>230</v>
      </c>
      <c r="X8" s="22" t="s">
        <v>264</v>
      </c>
      <c r="Y8" s="22" t="s">
        <v>70</v>
      </c>
      <c r="Z8" s="22" t="s">
        <v>71</v>
      </c>
      <c r="AA8" s="22" t="s">
        <v>72</v>
      </c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</row>
    <row r="9" spans="1:54" ht="12">
      <c r="A9" s="1">
        <v>1</v>
      </c>
      <c r="B9" s="28" t="s">
        <v>261</v>
      </c>
      <c r="C9" s="28" t="s">
        <v>78</v>
      </c>
      <c r="D9" s="28">
        <v>1</v>
      </c>
      <c r="E9" s="28">
        <v>0</v>
      </c>
      <c r="F9" s="28">
        <v>0</v>
      </c>
      <c r="G9" s="26">
        <f>$A9</f>
        <v>1</v>
      </c>
      <c r="H9" s="23">
        <v>0</v>
      </c>
      <c r="I9" s="23">
        <v>0</v>
      </c>
      <c r="J9" s="23">
        <v>0</v>
      </c>
      <c r="K9" s="23">
        <v>0</v>
      </c>
      <c r="L9" s="26">
        <f>IF(M9&lt;&gt;0,G9+1,"")</f>
      </c>
      <c r="M9" s="24">
        <v>0</v>
      </c>
      <c r="N9" s="24">
        <v>0</v>
      </c>
      <c r="O9" s="24">
        <v>0</v>
      </c>
      <c r="P9" s="24">
        <v>0</v>
      </c>
      <c r="Q9" s="26">
        <f>IF(R9&lt;&gt;0,L9+1,"")</f>
      </c>
      <c r="R9" s="18">
        <v>0</v>
      </c>
      <c r="S9" s="18">
        <v>0</v>
      </c>
      <c r="T9" s="18">
        <v>0</v>
      </c>
      <c r="U9" s="18">
        <v>0</v>
      </c>
      <c r="V9" s="26">
        <f>IF($B9="wound",IF($D9=1,$K9-$H9,IF($D9=2,AVERAGE($K9-$H9,$P9-$M9),IF($D9=3,AVERAGE($K9-$H9,$P9-$M9,$U9-$R9),"FALSE"))),$K9-$H9)</f>
        <v>0</v>
      </c>
      <c r="W9" s="26">
        <f aca="true" t="shared" si="0" ref="W9:W36">IF($B9="wound",IF($D9=1,$I9-$H9,IF($D9=2,AVERAGE($I9-$H9,$N9-$M9),IF($D9=3,AVERAGE($I9-$H9,$N9-$M9,$S9-$R9),"FALSE"))),0)</f>
        <v>0</v>
      </c>
      <c r="X9" s="26">
        <f aca="true" t="shared" si="1" ref="X9:X36">IF($B9="wound",IF($D9=1,$K9-$J9,IF($D9=2,AVERAGE($K9-$J9,$P9-$O9),IF($D9=3,AVERAGE($K9-$J9,$P9-$O9,$U9-$T9),"FALSE"))),0)</f>
        <v>0</v>
      </c>
      <c r="Y9" s="26">
        <f>IF($B9="wound",$H9,0)</f>
        <v>0</v>
      </c>
      <c r="Z9" s="26">
        <f>IF($B9="wound",$M9,0)</f>
        <v>0</v>
      </c>
      <c r="AA9" s="26">
        <f>IF($B9="wound",$R9,0)</f>
        <v>0</v>
      </c>
      <c r="AB9" s="25"/>
      <c r="AC9" s="25"/>
      <c r="AD9" s="25"/>
      <c r="AE9" s="25"/>
      <c r="AF9" s="25"/>
      <c r="AG9" s="25"/>
      <c r="AH9" s="25"/>
      <c r="AI9" s="25" t="s">
        <v>79</v>
      </c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</row>
    <row r="10" spans="1:54" ht="12">
      <c r="A10" s="1">
        <v>2</v>
      </c>
      <c r="B10" s="28" t="s">
        <v>261</v>
      </c>
      <c r="C10" s="28" t="s">
        <v>78</v>
      </c>
      <c r="D10" s="28">
        <v>1</v>
      </c>
      <c r="E10" s="28">
        <v>0</v>
      </c>
      <c r="F10" s="28">
        <v>0</v>
      </c>
      <c r="G10" s="26">
        <f>G9+D9</f>
        <v>2</v>
      </c>
      <c r="H10" s="23">
        <v>0</v>
      </c>
      <c r="I10" s="23">
        <v>0</v>
      </c>
      <c r="J10" s="23">
        <v>0</v>
      </c>
      <c r="K10" s="23">
        <v>0</v>
      </c>
      <c r="L10" s="26">
        <f aca="true" t="shared" si="2" ref="L10:L37">IF(M10&lt;&gt;0,G10+1,"")</f>
      </c>
      <c r="M10" s="24">
        <v>0</v>
      </c>
      <c r="N10" s="24">
        <v>0</v>
      </c>
      <c r="O10" s="24">
        <v>0</v>
      </c>
      <c r="P10" s="24">
        <v>0</v>
      </c>
      <c r="Q10" s="26">
        <f aca="true" t="shared" si="3" ref="Q10:Q36">IF(R10&lt;&gt;0,L10+1,"")</f>
      </c>
      <c r="R10" s="18">
        <v>0</v>
      </c>
      <c r="S10" s="18">
        <v>0</v>
      </c>
      <c r="T10" s="18">
        <v>0</v>
      </c>
      <c r="U10" s="18">
        <v>0</v>
      </c>
      <c r="V10" s="26">
        <f aca="true" t="shared" si="4" ref="V10:V73">IF($B10="wound",IF($D10=1,$K10-$H10,IF($D10=2,AVERAGE($K10-$H10,$P10-$M10),IF($D10=3,AVERAGE($K10-$H10,$P10-$M10,$U10-$R10),"FALSE"))),$K10-$H10)</f>
        <v>0</v>
      </c>
      <c r="W10" s="26">
        <f t="shared" si="0"/>
        <v>0</v>
      </c>
      <c r="X10" s="26">
        <f t="shared" si="1"/>
        <v>0</v>
      </c>
      <c r="Y10" s="26">
        <f aca="true" t="shared" si="5" ref="Y10:Y73">IF($B10="wound",$H10,0)</f>
        <v>0</v>
      </c>
      <c r="Z10" s="26">
        <f aca="true" t="shared" si="6" ref="Z10:Z73">IF($B10="wound",$M10,0)</f>
        <v>0</v>
      </c>
      <c r="AA10" s="26">
        <f aca="true" t="shared" si="7" ref="AA10:AA73">IF($B10="wound",$R10,0)</f>
        <v>0</v>
      </c>
      <c r="AB10" s="25"/>
      <c r="AC10" s="25"/>
      <c r="AD10" s="25"/>
      <c r="AE10" s="25"/>
      <c r="AF10" s="25"/>
      <c r="AG10" s="25"/>
      <c r="AH10" s="25"/>
      <c r="AI10" s="25" t="s">
        <v>80</v>
      </c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</row>
    <row r="11" spans="1:54" ht="12">
      <c r="A11" s="1">
        <v>3</v>
      </c>
      <c r="B11" s="28" t="s">
        <v>261</v>
      </c>
      <c r="C11" s="28" t="s">
        <v>78</v>
      </c>
      <c r="D11" s="28">
        <v>1</v>
      </c>
      <c r="E11" s="28">
        <v>0</v>
      </c>
      <c r="F11" s="28">
        <v>0</v>
      </c>
      <c r="G11" s="26">
        <f aca="true" t="shared" si="8" ref="G11:G37">G10+D10</f>
        <v>3</v>
      </c>
      <c r="H11" s="23">
        <v>0</v>
      </c>
      <c r="I11" s="23">
        <v>0</v>
      </c>
      <c r="J11" s="23">
        <v>0</v>
      </c>
      <c r="K11" s="23">
        <v>0</v>
      </c>
      <c r="L11" s="26">
        <f t="shared" si="2"/>
      </c>
      <c r="M11" s="24">
        <v>0</v>
      </c>
      <c r="N11" s="24">
        <v>0</v>
      </c>
      <c r="O11" s="24">
        <v>0</v>
      </c>
      <c r="P11" s="24">
        <v>0</v>
      </c>
      <c r="Q11" s="26">
        <f t="shared" si="3"/>
      </c>
      <c r="R11" s="18">
        <v>0</v>
      </c>
      <c r="S11" s="18">
        <v>0</v>
      </c>
      <c r="T11" s="18">
        <v>0</v>
      </c>
      <c r="U11" s="18">
        <v>0</v>
      </c>
      <c r="V11" s="26">
        <f t="shared" si="4"/>
        <v>0</v>
      </c>
      <c r="W11" s="26">
        <f t="shared" si="0"/>
        <v>0</v>
      </c>
      <c r="X11" s="26">
        <f t="shared" si="1"/>
        <v>0</v>
      </c>
      <c r="Y11" s="26">
        <f t="shared" si="5"/>
        <v>0</v>
      </c>
      <c r="Z11" s="26">
        <f t="shared" si="6"/>
        <v>0</v>
      </c>
      <c r="AA11" s="26">
        <f t="shared" si="7"/>
        <v>0</v>
      </c>
      <c r="AB11" s="25"/>
      <c r="AC11" s="25"/>
      <c r="AD11" s="25"/>
      <c r="AE11" s="25"/>
      <c r="AF11" s="25"/>
      <c r="AG11" s="25"/>
      <c r="AH11" s="25"/>
      <c r="AI11" s="25" t="s">
        <v>74</v>
      </c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</row>
    <row r="12" spans="1:54" ht="12">
      <c r="A12" s="1">
        <v>4</v>
      </c>
      <c r="B12" s="28" t="s">
        <v>261</v>
      </c>
      <c r="C12" s="28" t="s">
        <v>78</v>
      </c>
      <c r="D12" s="28">
        <v>1</v>
      </c>
      <c r="E12" s="28">
        <v>0</v>
      </c>
      <c r="F12" s="28">
        <v>0</v>
      </c>
      <c r="G12" s="26">
        <f t="shared" si="8"/>
        <v>4</v>
      </c>
      <c r="H12" s="23">
        <v>0</v>
      </c>
      <c r="I12" s="23">
        <v>0</v>
      </c>
      <c r="J12" s="23">
        <v>0</v>
      </c>
      <c r="K12" s="23">
        <v>0</v>
      </c>
      <c r="L12" s="26">
        <f t="shared" si="2"/>
      </c>
      <c r="M12" s="24">
        <v>0</v>
      </c>
      <c r="N12" s="24">
        <v>0</v>
      </c>
      <c r="O12" s="24">
        <v>0</v>
      </c>
      <c r="P12" s="24">
        <v>0</v>
      </c>
      <c r="Q12" s="26">
        <f t="shared" si="3"/>
      </c>
      <c r="R12" s="18">
        <v>0</v>
      </c>
      <c r="S12" s="18">
        <v>0</v>
      </c>
      <c r="T12" s="18">
        <v>0</v>
      </c>
      <c r="U12" s="18">
        <v>0</v>
      </c>
      <c r="V12" s="26">
        <f t="shared" si="4"/>
        <v>0</v>
      </c>
      <c r="W12" s="26">
        <f t="shared" si="0"/>
        <v>0</v>
      </c>
      <c r="X12" s="26">
        <f t="shared" si="1"/>
        <v>0</v>
      </c>
      <c r="Y12" s="26">
        <f t="shared" si="5"/>
        <v>0</v>
      </c>
      <c r="Z12" s="26">
        <f t="shared" si="6"/>
        <v>0</v>
      </c>
      <c r="AA12" s="26">
        <f t="shared" si="7"/>
        <v>0</v>
      </c>
      <c r="AB12" s="25"/>
      <c r="AC12" s="25"/>
      <c r="AD12" s="25"/>
      <c r="AE12" s="25"/>
      <c r="AF12" s="25"/>
      <c r="AG12" s="25"/>
      <c r="AH12" s="25"/>
      <c r="AI12" s="25" t="s">
        <v>81</v>
      </c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</row>
    <row r="13" spans="1:54" ht="12">
      <c r="A13" s="1">
        <v>5</v>
      </c>
      <c r="B13" s="28" t="s">
        <v>261</v>
      </c>
      <c r="C13" s="28" t="s">
        <v>78</v>
      </c>
      <c r="D13" s="28">
        <v>1</v>
      </c>
      <c r="E13" s="28">
        <v>0</v>
      </c>
      <c r="F13" s="28">
        <v>0</v>
      </c>
      <c r="G13" s="26">
        <f t="shared" si="8"/>
        <v>5</v>
      </c>
      <c r="H13" s="23">
        <v>0</v>
      </c>
      <c r="I13" s="23">
        <v>0</v>
      </c>
      <c r="J13" s="23">
        <v>0</v>
      </c>
      <c r="K13" s="23">
        <v>0</v>
      </c>
      <c r="L13" s="26">
        <f t="shared" si="2"/>
      </c>
      <c r="M13" s="24">
        <v>0</v>
      </c>
      <c r="N13" s="24">
        <v>0</v>
      </c>
      <c r="O13" s="24">
        <v>0</v>
      </c>
      <c r="P13" s="24">
        <v>0</v>
      </c>
      <c r="Q13" s="26">
        <f t="shared" si="3"/>
      </c>
      <c r="R13" s="18">
        <v>0</v>
      </c>
      <c r="S13" s="18">
        <v>0</v>
      </c>
      <c r="T13" s="18">
        <v>0</v>
      </c>
      <c r="U13" s="18">
        <v>0</v>
      </c>
      <c r="V13" s="26">
        <f t="shared" si="4"/>
        <v>0</v>
      </c>
      <c r="W13" s="26">
        <f t="shared" si="0"/>
        <v>0</v>
      </c>
      <c r="X13" s="26">
        <f t="shared" si="1"/>
        <v>0</v>
      </c>
      <c r="Y13" s="26">
        <f t="shared" si="5"/>
        <v>0</v>
      </c>
      <c r="Z13" s="26">
        <f t="shared" si="6"/>
        <v>0</v>
      </c>
      <c r="AA13" s="26">
        <f t="shared" si="7"/>
        <v>0</v>
      </c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</row>
    <row r="14" spans="1:54" ht="12">
      <c r="A14" s="1">
        <v>6</v>
      </c>
      <c r="B14" s="28" t="s">
        <v>261</v>
      </c>
      <c r="C14" s="28" t="s">
        <v>78</v>
      </c>
      <c r="D14" s="28">
        <v>1</v>
      </c>
      <c r="E14" s="28">
        <v>0</v>
      </c>
      <c r="F14" s="28">
        <v>0</v>
      </c>
      <c r="G14" s="26">
        <f t="shared" si="8"/>
        <v>6</v>
      </c>
      <c r="H14" s="23">
        <v>0</v>
      </c>
      <c r="I14" s="23">
        <v>0</v>
      </c>
      <c r="J14" s="23">
        <v>0</v>
      </c>
      <c r="K14" s="23">
        <v>0</v>
      </c>
      <c r="L14" s="26">
        <f t="shared" si="2"/>
      </c>
      <c r="M14" s="24">
        <v>0</v>
      </c>
      <c r="N14" s="24">
        <v>0</v>
      </c>
      <c r="O14" s="24">
        <v>0</v>
      </c>
      <c r="P14" s="24">
        <v>0</v>
      </c>
      <c r="Q14" s="26">
        <f t="shared" si="3"/>
      </c>
      <c r="R14" s="18">
        <v>0</v>
      </c>
      <c r="S14" s="18">
        <v>0</v>
      </c>
      <c r="T14" s="18">
        <v>0</v>
      </c>
      <c r="U14" s="18">
        <v>0</v>
      </c>
      <c r="V14" s="26">
        <f t="shared" si="4"/>
        <v>0</v>
      </c>
      <c r="W14" s="26">
        <f t="shared" si="0"/>
        <v>0</v>
      </c>
      <c r="X14" s="26">
        <f t="shared" si="1"/>
        <v>0</v>
      </c>
      <c r="Y14" s="26">
        <f t="shared" si="5"/>
        <v>0</v>
      </c>
      <c r="Z14" s="26">
        <f t="shared" si="6"/>
        <v>0</v>
      </c>
      <c r="AA14" s="26">
        <f t="shared" si="7"/>
        <v>0</v>
      </c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</row>
    <row r="15" spans="1:54" ht="12">
      <c r="A15" s="1">
        <v>7</v>
      </c>
      <c r="B15" s="28" t="s">
        <v>261</v>
      </c>
      <c r="C15" s="28" t="s">
        <v>78</v>
      </c>
      <c r="D15" s="28">
        <v>1</v>
      </c>
      <c r="E15" s="28">
        <v>0</v>
      </c>
      <c r="F15" s="28">
        <v>0</v>
      </c>
      <c r="G15" s="26">
        <f t="shared" si="8"/>
        <v>7</v>
      </c>
      <c r="H15" s="23">
        <v>0</v>
      </c>
      <c r="I15" s="23">
        <v>0</v>
      </c>
      <c r="J15" s="23">
        <v>0</v>
      </c>
      <c r="K15" s="23">
        <v>0</v>
      </c>
      <c r="L15" s="26">
        <f t="shared" si="2"/>
      </c>
      <c r="M15" s="24">
        <v>0</v>
      </c>
      <c r="N15" s="24">
        <v>0</v>
      </c>
      <c r="O15" s="24">
        <v>0</v>
      </c>
      <c r="P15" s="24">
        <v>0</v>
      </c>
      <c r="Q15" s="26">
        <f t="shared" si="3"/>
      </c>
      <c r="R15" s="18">
        <v>0</v>
      </c>
      <c r="S15" s="18">
        <v>0</v>
      </c>
      <c r="T15" s="18">
        <v>0</v>
      </c>
      <c r="U15" s="18">
        <v>0</v>
      </c>
      <c r="V15" s="26">
        <f t="shared" si="4"/>
        <v>0</v>
      </c>
      <c r="W15" s="26">
        <f t="shared" si="0"/>
        <v>0</v>
      </c>
      <c r="X15" s="26">
        <f t="shared" si="1"/>
        <v>0</v>
      </c>
      <c r="Y15" s="26">
        <f t="shared" si="5"/>
        <v>0</v>
      </c>
      <c r="Z15" s="26">
        <f t="shared" si="6"/>
        <v>0</v>
      </c>
      <c r="AA15" s="26">
        <f t="shared" si="7"/>
        <v>0</v>
      </c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</row>
    <row r="16" spans="1:54" ht="12">
      <c r="A16" s="1">
        <v>8</v>
      </c>
      <c r="B16" s="28" t="s">
        <v>261</v>
      </c>
      <c r="C16" s="28" t="s">
        <v>78</v>
      </c>
      <c r="D16" s="28">
        <v>1</v>
      </c>
      <c r="E16" s="28">
        <v>0</v>
      </c>
      <c r="F16" s="28">
        <v>0</v>
      </c>
      <c r="G16" s="26">
        <f t="shared" si="8"/>
        <v>8</v>
      </c>
      <c r="H16" s="23">
        <v>0</v>
      </c>
      <c r="I16" s="23">
        <v>0</v>
      </c>
      <c r="J16" s="23">
        <v>0</v>
      </c>
      <c r="K16" s="23">
        <v>0</v>
      </c>
      <c r="L16" s="26">
        <f t="shared" si="2"/>
      </c>
      <c r="M16" s="24">
        <v>0</v>
      </c>
      <c r="N16" s="24">
        <v>0</v>
      </c>
      <c r="O16" s="24">
        <v>0</v>
      </c>
      <c r="P16" s="24">
        <v>0</v>
      </c>
      <c r="Q16" s="26">
        <f t="shared" si="3"/>
      </c>
      <c r="R16" s="18">
        <v>0</v>
      </c>
      <c r="S16" s="18">
        <v>0</v>
      </c>
      <c r="T16" s="18">
        <v>0</v>
      </c>
      <c r="U16" s="18">
        <v>0</v>
      </c>
      <c r="V16" s="26">
        <f t="shared" si="4"/>
        <v>0</v>
      </c>
      <c r="W16" s="26">
        <f t="shared" si="0"/>
        <v>0</v>
      </c>
      <c r="X16" s="26">
        <f t="shared" si="1"/>
        <v>0</v>
      </c>
      <c r="Y16" s="26">
        <f t="shared" si="5"/>
        <v>0</v>
      </c>
      <c r="Z16" s="26">
        <f t="shared" si="6"/>
        <v>0</v>
      </c>
      <c r="AA16" s="26">
        <f t="shared" si="7"/>
        <v>0</v>
      </c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</row>
    <row r="17" spans="1:54" ht="12">
      <c r="A17" s="1">
        <v>9</v>
      </c>
      <c r="B17" s="28" t="s">
        <v>261</v>
      </c>
      <c r="C17" s="28" t="s">
        <v>78</v>
      </c>
      <c r="D17" s="28">
        <v>1</v>
      </c>
      <c r="E17" s="28">
        <v>0</v>
      </c>
      <c r="F17" s="28">
        <v>0</v>
      </c>
      <c r="G17" s="26">
        <f t="shared" si="8"/>
        <v>9</v>
      </c>
      <c r="H17" s="23">
        <v>0</v>
      </c>
      <c r="I17" s="23">
        <v>0</v>
      </c>
      <c r="J17" s="23">
        <v>0</v>
      </c>
      <c r="K17" s="23">
        <v>0</v>
      </c>
      <c r="L17" s="26">
        <f t="shared" si="2"/>
      </c>
      <c r="M17" s="24">
        <v>0</v>
      </c>
      <c r="N17" s="24">
        <v>0</v>
      </c>
      <c r="O17" s="24">
        <v>0</v>
      </c>
      <c r="P17" s="24">
        <v>0</v>
      </c>
      <c r="Q17" s="26">
        <f t="shared" si="3"/>
      </c>
      <c r="R17" s="18">
        <v>0</v>
      </c>
      <c r="S17" s="18">
        <v>0</v>
      </c>
      <c r="T17" s="18">
        <v>0</v>
      </c>
      <c r="U17" s="18">
        <v>0</v>
      </c>
      <c r="V17" s="26">
        <f t="shared" si="4"/>
        <v>0</v>
      </c>
      <c r="W17" s="26">
        <f t="shared" si="0"/>
        <v>0</v>
      </c>
      <c r="X17" s="26">
        <f t="shared" si="1"/>
        <v>0</v>
      </c>
      <c r="Y17" s="26">
        <f t="shared" si="5"/>
        <v>0</v>
      </c>
      <c r="Z17" s="26">
        <f t="shared" si="6"/>
        <v>0</v>
      </c>
      <c r="AA17" s="26">
        <f t="shared" si="7"/>
        <v>0</v>
      </c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</row>
    <row r="18" spans="1:54" ht="12" customHeight="1">
      <c r="A18" s="1">
        <v>10</v>
      </c>
      <c r="B18" s="28" t="s">
        <v>261</v>
      </c>
      <c r="C18" s="28" t="s">
        <v>78</v>
      </c>
      <c r="D18" s="28">
        <v>1</v>
      </c>
      <c r="E18" s="28">
        <v>0</v>
      </c>
      <c r="F18" s="28">
        <v>0</v>
      </c>
      <c r="G18" s="26">
        <f t="shared" si="8"/>
        <v>10</v>
      </c>
      <c r="H18" s="23">
        <v>0</v>
      </c>
      <c r="I18" s="23">
        <v>0</v>
      </c>
      <c r="J18" s="23">
        <v>0</v>
      </c>
      <c r="K18" s="23">
        <v>0</v>
      </c>
      <c r="L18" s="26">
        <f t="shared" si="2"/>
      </c>
      <c r="M18" s="24">
        <v>0</v>
      </c>
      <c r="N18" s="24">
        <v>0</v>
      </c>
      <c r="O18" s="24">
        <v>0</v>
      </c>
      <c r="P18" s="24">
        <v>0</v>
      </c>
      <c r="Q18" s="26">
        <f t="shared" si="3"/>
      </c>
      <c r="R18" s="18">
        <v>0</v>
      </c>
      <c r="S18" s="18">
        <v>0</v>
      </c>
      <c r="T18" s="18">
        <v>0</v>
      </c>
      <c r="U18" s="18">
        <v>0</v>
      </c>
      <c r="V18" s="26">
        <f t="shared" si="4"/>
        <v>0</v>
      </c>
      <c r="W18" s="26">
        <f t="shared" si="0"/>
        <v>0</v>
      </c>
      <c r="X18" s="26">
        <f t="shared" si="1"/>
        <v>0</v>
      </c>
      <c r="Y18" s="26">
        <f t="shared" si="5"/>
        <v>0</v>
      </c>
      <c r="Z18" s="26">
        <f t="shared" si="6"/>
        <v>0</v>
      </c>
      <c r="AA18" s="26">
        <f t="shared" si="7"/>
        <v>0</v>
      </c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</row>
    <row r="19" spans="1:54" ht="12" customHeight="1">
      <c r="A19" s="1">
        <v>11</v>
      </c>
      <c r="B19" s="28" t="s">
        <v>261</v>
      </c>
      <c r="C19" s="28" t="s">
        <v>78</v>
      </c>
      <c r="D19" s="28">
        <v>1</v>
      </c>
      <c r="E19" s="28">
        <v>0</v>
      </c>
      <c r="F19" s="28">
        <v>0</v>
      </c>
      <c r="G19" s="26">
        <f t="shared" si="8"/>
        <v>11</v>
      </c>
      <c r="H19" s="23">
        <v>0</v>
      </c>
      <c r="I19" s="23">
        <v>0</v>
      </c>
      <c r="J19" s="23">
        <v>0</v>
      </c>
      <c r="K19" s="23">
        <v>0</v>
      </c>
      <c r="L19" s="26">
        <f t="shared" si="2"/>
      </c>
      <c r="M19" s="24">
        <v>0</v>
      </c>
      <c r="N19" s="24">
        <v>0</v>
      </c>
      <c r="O19" s="24">
        <v>0</v>
      </c>
      <c r="P19" s="24">
        <v>0</v>
      </c>
      <c r="Q19" s="26">
        <f t="shared" si="3"/>
      </c>
      <c r="R19" s="18">
        <v>0</v>
      </c>
      <c r="S19" s="18">
        <v>0</v>
      </c>
      <c r="T19" s="18">
        <v>0</v>
      </c>
      <c r="U19" s="18">
        <v>0</v>
      </c>
      <c r="V19" s="26">
        <f t="shared" si="4"/>
        <v>0</v>
      </c>
      <c r="W19" s="26">
        <f t="shared" si="0"/>
        <v>0</v>
      </c>
      <c r="X19" s="26">
        <f t="shared" si="1"/>
        <v>0</v>
      </c>
      <c r="Y19" s="26">
        <f t="shared" si="5"/>
        <v>0</v>
      </c>
      <c r="Z19" s="26">
        <f t="shared" si="6"/>
        <v>0</v>
      </c>
      <c r="AA19" s="26">
        <f t="shared" si="7"/>
        <v>0</v>
      </c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</row>
    <row r="20" spans="1:54" ht="12" customHeight="1">
      <c r="A20" s="1">
        <v>12</v>
      </c>
      <c r="B20" s="28" t="s">
        <v>261</v>
      </c>
      <c r="C20" s="28" t="s">
        <v>78</v>
      </c>
      <c r="D20" s="28">
        <v>1</v>
      </c>
      <c r="E20" s="28">
        <v>0</v>
      </c>
      <c r="F20" s="28">
        <v>0</v>
      </c>
      <c r="G20" s="26">
        <f t="shared" si="8"/>
        <v>12</v>
      </c>
      <c r="H20" s="23">
        <v>0</v>
      </c>
      <c r="I20" s="23">
        <v>0</v>
      </c>
      <c r="J20" s="23">
        <v>0</v>
      </c>
      <c r="K20" s="23">
        <v>0</v>
      </c>
      <c r="L20" s="26">
        <f t="shared" si="2"/>
      </c>
      <c r="M20" s="24">
        <v>0</v>
      </c>
      <c r="N20" s="24">
        <v>0</v>
      </c>
      <c r="O20" s="24">
        <v>0</v>
      </c>
      <c r="P20" s="24">
        <v>0</v>
      </c>
      <c r="Q20" s="26">
        <f t="shared" si="3"/>
      </c>
      <c r="R20" s="18">
        <v>0</v>
      </c>
      <c r="S20" s="18">
        <v>0</v>
      </c>
      <c r="T20" s="18">
        <v>0</v>
      </c>
      <c r="U20" s="18">
        <v>0</v>
      </c>
      <c r="V20" s="26">
        <f t="shared" si="4"/>
        <v>0</v>
      </c>
      <c r="W20" s="26">
        <f t="shared" si="0"/>
        <v>0</v>
      </c>
      <c r="X20" s="26">
        <f t="shared" si="1"/>
        <v>0</v>
      </c>
      <c r="Y20" s="26">
        <f t="shared" si="5"/>
        <v>0</v>
      </c>
      <c r="Z20" s="26">
        <f t="shared" si="6"/>
        <v>0</v>
      </c>
      <c r="AA20" s="26">
        <f t="shared" si="7"/>
        <v>0</v>
      </c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</row>
    <row r="21" spans="1:54" ht="12" customHeight="1">
      <c r="A21" s="1">
        <v>13</v>
      </c>
      <c r="B21" s="28" t="s">
        <v>261</v>
      </c>
      <c r="C21" s="28" t="s">
        <v>78</v>
      </c>
      <c r="D21" s="28">
        <v>1</v>
      </c>
      <c r="E21" s="28">
        <v>0</v>
      </c>
      <c r="F21" s="28">
        <v>0</v>
      </c>
      <c r="G21" s="26">
        <f t="shared" si="8"/>
        <v>13</v>
      </c>
      <c r="H21" s="23">
        <v>0</v>
      </c>
      <c r="I21" s="23">
        <v>0</v>
      </c>
      <c r="J21" s="23">
        <v>0</v>
      </c>
      <c r="K21" s="23">
        <v>0</v>
      </c>
      <c r="L21" s="26">
        <f t="shared" si="2"/>
      </c>
      <c r="M21" s="24">
        <v>0</v>
      </c>
      <c r="N21" s="24">
        <v>0</v>
      </c>
      <c r="O21" s="24">
        <v>0</v>
      </c>
      <c r="P21" s="24">
        <v>0</v>
      </c>
      <c r="Q21" s="26">
        <f t="shared" si="3"/>
      </c>
      <c r="R21" s="18">
        <v>0</v>
      </c>
      <c r="S21" s="18">
        <v>0</v>
      </c>
      <c r="T21" s="18">
        <v>0</v>
      </c>
      <c r="U21" s="18">
        <v>0</v>
      </c>
      <c r="V21" s="26">
        <f t="shared" si="4"/>
        <v>0</v>
      </c>
      <c r="W21" s="26">
        <f t="shared" si="0"/>
        <v>0</v>
      </c>
      <c r="X21" s="26">
        <f t="shared" si="1"/>
        <v>0</v>
      </c>
      <c r="Y21" s="26">
        <f t="shared" si="5"/>
        <v>0</v>
      </c>
      <c r="Z21" s="26">
        <f t="shared" si="6"/>
        <v>0</v>
      </c>
      <c r="AA21" s="26">
        <f t="shared" si="7"/>
        <v>0</v>
      </c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</row>
    <row r="22" spans="1:54" ht="12" customHeight="1">
      <c r="A22" s="1">
        <v>14</v>
      </c>
      <c r="B22" s="28" t="s">
        <v>261</v>
      </c>
      <c r="C22" s="28" t="s">
        <v>78</v>
      </c>
      <c r="D22" s="28">
        <v>1</v>
      </c>
      <c r="E22" s="28">
        <v>0</v>
      </c>
      <c r="F22" s="28">
        <v>0</v>
      </c>
      <c r="G22" s="26">
        <f t="shared" si="8"/>
        <v>14</v>
      </c>
      <c r="H22" s="23">
        <v>0</v>
      </c>
      <c r="I22" s="23">
        <v>0</v>
      </c>
      <c r="J22" s="23">
        <v>0</v>
      </c>
      <c r="K22" s="23">
        <v>0</v>
      </c>
      <c r="L22" s="26">
        <f t="shared" si="2"/>
      </c>
      <c r="M22" s="24">
        <v>0</v>
      </c>
      <c r="N22" s="24">
        <v>0</v>
      </c>
      <c r="O22" s="24">
        <v>0</v>
      </c>
      <c r="P22" s="24">
        <v>0</v>
      </c>
      <c r="Q22" s="26">
        <f t="shared" si="3"/>
      </c>
      <c r="R22" s="18">
        <v>0</v>
      </c>
      <c r="S22" s="18">
        <v>0</v>
      </c>
      <c r="T22" s="18">
        <v>0</v>
      </c>
      <c r="U22" s="18">
        <v>0</v>
      </c>
      <c r="V22" s="26">
        <f t="shared" si="4"/>
        <v>0</v>
      </c>
      <c r="W22" s="26">
        <f t="shared" si="0"/>
        <v>0</v>
      </c>
      <c r="X22" s="26">
        <f t="shared" si="1"/>
        <v>0</v>
      </c>
      <c r="Y22" s="26">
        <f t="shared" si="5"/>
        <v>0</v>
      </c>
      <c r="Z22" s="26">
        <f t="shared" si="6"/>
        <v>0</v>
      </c>
      <c r="AA22" s="26">
        <f t="shared" si="7"/>
        <v>0</v>
      </c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</row>
    <row r="23" spans="1:54" ht="12" customHeight="1">
      <c r="A23" s="1">
        <v>15</v>
      </c>
      <c r="B23" s="28" t="s">
        <v>261</v>
      </c>
      <c r="C23" s="28" t="s">
        <v>78</v>
      </c>
      <c r="D23" s="28">
        <v>1</v>
      </c>
      <c r="E23" s="28">
        <v>0</v>
      </c>
      <c r="F23" s="28">
        <v>0</v>
      </c>
      <c r="G23" s="26">
        <f t="shared" si="8"/>
        <v>15</v>
      </c>
      <c r="H23" s="23">
        <v>0</v>
      </c>
      <c r="I23" s="23">
        <v>0</v>
      </c>
      <c r="J23" s="23">
        <v>0</v>
      </c>
      <c r="K23" s="23">
        <v>0</v>
      </c>
      <c r="L23" s="26">
        <f t="shared" si="2"/>
      </c>
      <c r="M23" s="24">
        <v>0</v>
      </c>
      <c r="N23" s="24">
        <v>0</v>
      </c>
      <c r="O23" s="24">
        <v>0</v>
      </c>
      <c r="P23" s="24">
        <v>0</v>
      </c>
      <c r="Q23" s="26">
        <f t="shared" si="3"/>
      </c>
      <c r="R23" s="18">
        <v>0</v>
      </c>
      <c r="S23" s="18">
        <v>0</v>
      </c>
      <c r="T23" s="18">
        <v>0</v>
      </c>
      <c r="U23" s="18">
        <v>0</v>
      </c>
      <c r="V23" s="26">
        <f t="shared" si="4"/>
        <v>0</v>
      </c>
      <c r="W23" s="26">
        <f t="shared" si="0"/>
        <v>0</v>
      </c>
      <c r="X23" s="26">
        <f t="shared" si="1"/>
        <v>0</v>
      </c>
      <c r="Y23" s="26">
        <f t="shared" si="5"/>
        <v>0</v>
      </c>
      <c r="Z23" s="26">
        <f t="shared" si="6"/>
        <v>0</v>
      </c>
      <c r="AA23" s="26">
        <f t="shared" si="7"/>
        <v>0</v>
      </c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</row>
    <row r="24" spans="1:54" ht="12" customHeight="1">
      <c r="A24" s="1">
        <v>16</v>
      </c>
      <c r="B24" s="28" t="s">
        <v>261</v>
      </c>
      <c r="C24" s="28" t="s">
        <v>78</v>
      </c>
      <c r="D24" s="28">
        <v>1</v>
      </c>
      <c r="E24" s="28">
        <v>0</v>
      </c>
      <c r="F24" s="28">
        <v>0</v>
      </c>
      <c r="G24" s="26">
        <f t="shared" si="8"/>
        <v>16</v>
      </c>
      <c r="H24" s="23">
        <v>0</v>
      </c>
      <c r="I24" s="23">
        <v>0</v>
      </c>
      <c r="J24" s="23">
        <v>0</v>
      </c>
      <c r="K24" s="23">
        <v>0</v>
      </c>
      <c r="L24" s="26">
        <f t="shared" si="2"/>
      </c>
      <c r="M24" s="24">
        <v>0</v>
      </c>
      <c r="N24" s="24">
        <v>0</v>
      </c>
      <c r="O24" s="24">
        <v>0</v>
      </c>
      <c r="P24" s="24">
        <v>0</v>
      </c>
      <c r="Q24" s="26">
        <f t="shared" si="3"/>
      </c>
      <c r="R24" s="18">
        <v>0</v>
      </c>
      <c r="S24" s="18">
        <v>0</v>
      </c>
      <c r="T24" s="18">
        <v>0</v>
      </c>
      <c r="U24" s="18">
        <v>0</v>
      </c>
      <c r="V24" s="26">
        <f t="shared" si="4"/>
        <v>0</v>
      </c>
      <c r="W24" s="26">
        <f t="shared" si="0"/>
        <v>0</v>
      </c>
      <c r="X24" s="26">
        <f t="shared" si="1"/>
        <v>0</v>
      </c>
      <c r="Y24" s="26">
        <f t="shared" si="5"/>
        <v>0</v>
      </c>
      <c r="Z24" s="26">
        <f t="shared" si="6"/>
        <v>0</v>
      </c>
      <c r="AA24" s="26">
        <f t="shared" si="7"/>
        <v>0</v>
      </c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</row>
    <row r="25" spans="1:54" ht="12" customHeight="1">
      <c r="A25" s="1">
        <v>17</v>
      </c>
      <c r="B25" s="28" t="s">
        <v>261</v>
      </c>
      <c r="C25" s="28" t="s">
        <v>78</v>
      </c>
      <c r="D25" s="28">
        <v>1</v>
      </c>
      <c r="E25" s="28">
        <v>0</v>
      </c>
      <c r="F25" s="28">
        <v>0</v>
      </c>
      <c r="G25" s="26">
        <f t="shared" si="8"/>
        <v>17</v>
      </c>
      <c r="H25" s="23">
        <v>0</v>
      </c>
      <c r="I25" s="23">
        <v>0</v>
      </c>
      <c r="J25" s="23">
        <v>0</v>
      </c>
      <c r="K25" s="23">
        <v>0</v>
      </c>
      <c r="L25" s="26">
        <f t="shared" si="2"/>
      </c>
      <c r="M25" s="24">
        <v>0</v>
      </c>
      <c r="N25" s="24">
        <v>0</v>
      </c>
      <c r="O25" s="24">
        <v>0</v>
      </c>
      <c r="P25" s="24">
        <v>0</v>
      </c>
      <c r="Q25" s="26">
        <f t="shared" si="3"/>
      </c>
      <c r="R25" s="18">
        <v>0</v>
      </c>
      <c r="S25" s="18">
        <v>0</v>
      </c>
      <c r="T25" s="18">
        <v>0</v>
      </c>
      <c r="U25" s="18">
        <v>0</v>
      </c>
      <c r="V25" s="26">
        <f t="shared" si="4"/>
        <v>0</v>
      </c>
      <c r="W25" s="26">
        <f t="shared" si="0"/>
        <v>0</v>
      </c>
      <c r="X25" s="26">
        <f t="shared" si="1"/>
        <v>0</v>
      </c>
      <c r="Y25" s="26">
        <f t="shared" si="5"/>
        <v>0</v>
      </c>
      <c r="Z25" s="26">
        <f t="shared" si="6"/>
        <v>0</v>
      </c>
      <c r="AA25" s="26">
        <f t="shared" si="7"/>
        <v>0</v>
      </c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</row>
    <row r="26" spans="1:54" ht="12" customHeight="1">
      <c r="A26" s="1">
        <v>18</v>
      </c>
      <c r="B26" s="28" t="s">
        <v>261</v>
      </c>
      <c r="C26" s="28" t="s">
        <v>78</v>
      </c>
      <c r="D26" s="28">
        <v>1</v>
      </c>
      <c r="E26" s="28">
        <v>0</v>
      </c>
      <c r="F26" s="28">
        <v>0</v>
      </c>
      <c r="G26" s="26">
        <f t="shared" si="8"/>
        <v>18</v>
      </c>
      <c r="H26" s="23">
        <v>0</v>
      </c>
      <c r="I26" s="23">
        <v>0</v>
      </c>
      <c r="J26" s="23">
        <v>0</v>
      </c>
      <c r="K26" s="23">
        <v>0</v>
      </c>
      <c r="L26" s="26">
        <f t="shared" si="2"/>
      </c>
      <c r="M26" s="24">
        <v>0</v>
      </c>
      <c r="N26" s="24">
        <v>0</v>
      </c>
      <c r="O26" s="24">
        <v>0</v>
      </c>
      <c r="P26" s="24">
        <v>0</v>
      </c>
      <c r="Q26" s="26">
        <f t="shared" si="3"/>
      </c>
      <c r="R26" s="18">
        <v>0</v>
      </c>
      <c r="S26" s="18">
        <v>0</v>
      </c>
      <c r="T26" s="18">
        <v>0</v>
      </c>
      <c r="U26" s="18">
        <v>0</v>
      </c>
      <c r="V26" s="26">
        <f t="shared" si="4"/>
        <v>0</v>
      </c>
      <c r="W26" s="26">
        <f t="shared" si="0"/>
        <v>0</v>
      </c>
      <c r="X26" s="26">
        <f t="shared" si="1"/>
        <v>0</v>
      </c>
      <c r="Y26" s="26">
        <f t="shared" si="5"/>
        <v>0</v>
      </c>
      <c r="Z26" s="26">
        <f t="shared" si="6"/>
        <v>0</v>
      </c>
      <c r="AA26" s="26">
        <f t="shared" si="7"/>
        <v>0</v>
      </c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</row>
    <row r="27" spans="1:54" ht="12" customHeight="1">
      <c r="A27" s="1">
        <v>19</v>
      </c>
      <c r="B27" s="28" t="s">
        <v>261</v>
      </c>
      <c r="C27" s="28" t="s">
        <v>78</v>
      </c>
      <c r="D27" s="28">
        <v>1</v>
      </c>
      <c r="E27" s="28">
        <v>0</v>
      </c>
      <c r="F27" s="28">
        <v>0</v>
      </c>
      <c r="G27" s="26">
        <f t="shared" si="8"/>
        <v>19</v>
      </c>
      <c r="H27" s="23">
        <v>0</v>
      </c>
      <c r="I27" s="23">
        <v>0</v>
      </c>
      <c r="J27" s="23">
        <v>0</v>
      </c>
      <c r="K27" s="23">
        <v>0</v>
      </c>
      <c r="L27" s="26">
        <f t="shared" si="2"/>
      </c>
      <c r="M27" s="24">
        <v>0</v>
      </c>
      <c r="N27" s="24">
        <v>0</v>
      </c>
      <c r="O27" s="24">
        <v>0</v>
      </c>
      <c r="P27" s="24">
        <v>0</v>
      </c>
      <c r="Q27" s="26">
        <f t="shared" si="3"/>
      </c>
      <c r="R27" s="18">
        <v>0</v>
      </c>
      <c r="S27" s="18">
        <v>0</v>
      </c>
      <c r="T27" s="18">
        <v>0</v>
      </c>
      <c r="U27" s="18">
        <v>0</v>
      </c>
      <c r="V27" s="26">
        <f t="shared" si="4"/>
        <v>0</v>
      </c>
      <c r="W27" s="26">
        <f t="shared" si="0"/>
        <v>0</v>
      </c>
      <c r="X27" s="26">
        <f t="shared" si="1"/>
        <v>0</v>
      </c>
      <c r="Y27" s="26">
        <f t="shared" si="5"/>
        <v>0</v>
      </c>
      <c r="Z27" s="26">
        <f t="shared" si="6"/>
        <v>0</v>
      </c>
      <c r="AA27" s="26">
        <f t="shared" si="7"/>
        <v>0</v>
      </c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</row>
    <row r="28" spans="1:54" ht="12" customHeight="1">
      <c r="A28" s="1">
        <v>20</v>
      </c>
      <c r="B28" s="28" t="s">
        <v>261</v>
      </c>
      <c r="C28" s="28" t="s">
        <v>78</v>
      </c>
      <c r="D28" s="28">
        <v>1</v>
      </c>
      <c r="E28" s="28">
        <v>0</v>
      </c>
      <c r="F28" s="28">
        <v>0</v>
      </c>
      <c r="G28" s="26">
        <f t="shared" si="8"/>
        <v>20</v>
      </c>
      <c r="H28" s="23">
        <v>0</v>
      </c>
      <c r="I28" s="23">
        <v>0</v>
      </c>
      <c r="J28" s="23">
        <v>0</v>
      </c>
      <c r="K28" s="23">
        <v>0</v>
      </c>
      <c r="L28" s="26">
        <f t="shared" si="2"/>
      </c>
      <c r="M28" s="24">
        <v>0</v>
      </c>
      <c r="N28" s="24">
        <v>0</v>
      </c>
      <c r="O28" s="24">
        <v>0</v>
      </c>
      <c r="P28" s="24">
        <v>0</v>
      </c>
      <c r="Q28" s="26">
        <f t="shared" si="3"/>
      </c>
      <c r="R28" s="18">
        <v>0</v>
      </c>
      <c r="S28" s="18">
        <v>0</v>
      </c>
      <c r="T28" s="18">
        <v>0</v>
      </c>
      <c r="U28" s="18">
        <v>0</v>
      </c>
      <c r="V28" s="26">
        <f t="shared" si="4"/>
        <v>0</v>
      </c>
      <c r="W28" s="26">
        <f t="shared" si="0"/>
        <v>0</v>
      </c>
      <c r="X28" s="26">
        <f t="shared" si="1"/>
        <v>0</v>
      </c>
      <c r="Y28" s="26">
        <f t="shared" si="5"/>
        <v>0</v>
      </c>
      <c r="Z28" s="26">
        <f t="shared" si="6"/>
        <v>0</v>
      </c>
      <c r="AA28" s="26">
        <f t="shared" si="7"/>
        <v>0</v>
      </c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</row>
    <row r="29" spans="1:54" ht="12" customHeight="1">
      <c r="A29" s="1">
        <v>21</v>
      </c>
      <c r="B29" s="28" t="s">
        <v>261</v>
      </c>
      <c r="C29" s="28" t="s">
        <v>78</v>
      </c>
      <c r="D29" s="28">
        <v>1</v>
      </c>
      <c r="E29" s="28">
        <v>0</v>
      </c>
      <c r="F29" s="28">
        <v>0</v>
      </c>
      <c r="G29" s="26">
        <f t="shared" si="8"/>
        <v>21</v>
      </c>
      <c r="H29" s="23">
        <v>0</v>
      </c>
      <c r="I29" s="23">
        <v>0</v>
      </c>
      <c r="J29" s="23">
        <v>0</v>
      </c>
      <c r="K29" s="23">
        <v>0</v>
      </c>
      <c r="L29" s="26">
        <f t="shared" si="2"/>
      </c>
      <c r="M29" s="24">
        <v>0</v>
      </c>
      <c r="N29" s="24">
        <v>0</v>
      </c>
      <c r="O29" s="24">
        <v>0</v>
      </c>
      <c r="P29" s="24">
        <v>0</v>
      </c>
      <c r="Q29" s="26">
        <f t="shared" si="3"/>
      </c>
      <c r="R29" s="18">
        <v>0</v>
      </c>
      <c r="S29" s="18">
        <v>0</v>
      </c>
      <c r="T29" s="18">
        <v>0</v>
      </c>
      <c r="U29" s="18">
        <v>0</v>
      </c>
      <c r="V29" s="26">
        <f t="shared" si="4"/>
        <v>0</v>
      </c>
      <c r="W29" s="26">
        <f t="shared" si="0"/>
        <v>0</v>
      </c>
      <c r="X29" s="26">
        <f t="shared" si="1"/>
        <v>0</v>
      </c>
      <c r="Y29" s="26">
        <f t="shared" si="5"/>
        <v>0</v>
      </c>
      <c r="Z29" s="26">
        <f t="shared" si="6"/>
        <v>0</v>
      </c>
      <c r="AA29" s="26">
        <f t="shared" si="7"/>
        <v>0</v>
      </c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</row>
    <row r="30" spans="1:54" ht="12" customHeight="1">
      <c r="A30" s="1">
        <v>22</v>
      </c>
      <c r="B30" s="28" t="s">
        <v>261</v>
      </c>
      <c r="C30" s="28" t="s">
        <v>78</v>
      </c>
      <c r="D30" s="28">
        <v>1</v>
      </c>
      <c r="E30" s="28">
        <v>0</v>
      </c>
      <c r="F30" s="28">
        <v>0</v>
      </c>
      <c r="G30" s="26">
        <f t="shared" si="8"/>
        <v>22</v>
      </c>
      <c r="H30" s="23">
        <v>0</v>
      </c>
      <c r="I30" s="23">
        <v>0</v>
      </c>
      <c r="J30" s="23">
        <v>0</v>
      </c>
      <c r="K30" s="23">
        <v>0</v>
      </c>
      <c r="L30" s="26">
        <f t="shared" si="2"/>
      </c>
      <c r="M30" s="24">
        <v>0</v>
      </c>
      <c r="N30" s="24">
        <v>0</v>
      </c>
      <c r="O30" s="24">
        <v>0</v>
      </c>
      <c r="P30" s="24">
        <v>0</v>
      </c>
      <c r="Q30" s="26">
        <f t="shared" si="3"/>
      </c>
      <c r="R30" s="18">
        <v>0</v>
      </c>
      <c r="S30" s="18">
        <v>0</v>
      </c>
      <c r="T30" s="18">
        <v>0</v>
      </c>
      <c r="U30" s="18">
        <v>0</v>
      </c>
      <c r="V30" s="26">
        <f t="shared" si="4"/>
        <v>0</v>
      </c>
      <c r="W30" s="26">
        <f t="shared" si="0"/>
        <v>0</v>
      </c>
      <c r="X30" s="26">
        <f t="shared" si="1"/>
        <v>0</v>
      </c>
      <c r="Y30" s="26">
        <f t="shared" si="5"/>
        <v>0</v>
      </c>
      <c r="Z30" s="26">
        <f t="shared" si="6"/>
        <v>0</v>
      </c>
      <c r="AA30" s="26">
        <f t="shared" si="7"/>
        <v>0</v>
      </c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</row>
    <row r="31" spans="1:54" ht="12" customHeight="1">
      <c r="A31" s="1">
        <v>23</v>
      </c>
      <c r="B31" s="28" t="s">
        <v>261</v>
      </c>
      <c r="C31" s="28" t="s">
        <v>78</v>
      </c>
      <c r="D31" s="28">
        <v>1</v>
      </c>
      <c r="E31" s="28">
        <v>0</v>
      </c>
      <c r="F31" s="28">
        <v>0</v>
      </c>
      <c r="G31" s="26">
        <f t="shared" si="8"/>
        <v>23</v>
      </c>
      <c r="H31" s="23">
        <v>0</v>
      </c>
      <c r="I31" s="23">
        <v>0</v>
      </c>
      <c r="J31" s="23">
        <v>0</v>
      </c>
      <c r="K31" s="23">
        <v>0</v>
      </c>
      <c r="L31" s="26">
        <f t="shared" si="2"/>
      </c>
      <c r="M31" s="24">
        <v>0</v>
      </c>
      <c r="N31" s="24">
        <v>0</v>
      </c>
      <c r="O31" s="24">
        <v>0</v>
      </c>
      <c r="P31" s="24">
        <v>0</v>
      </c>
      <c r="Q31" s="26">
        <f t="shared" si="3"/>
      </c>
      <c r="R31" s="18">
        <v>0</v>
      </c>
      <c r="S31" s="18">
        <v>0</v>
      </c>
      <c r="T31" s="18">
        <v>0</v>
      </c>
      <c r="U31" s="18">
        <v>0</v>
      </c>
      <c r="V31" s="26">
        <f t="shared" si="4"/>
        <v>0</v>
      </c>
      <c r="W31" s="26">
        <f t="shared" si="0"/>
        <v>0</v>
      </c>
      <c r="X31" s="26">
        <f t="shared" si="1"/>
        <v>0</v>
      </c>
      <c r="Y31" s="26">
        <f t="shared" si="5"/>
        <v>0</v>
      </c>
      <c r="Z31" s="26">
        <f t="shared" si="6"/>
        <v>0</v>
      </c>
      <c r="AA31" s="26">
        <f t="shared" si="7"/>
        <v>0</v>
      </c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</row>
    <row r="32" spans="1:54" ht="12" customHeight="1">
      <c r="A32" s="1">
        <v>24</v>
      </c>
      <c r="B32" s="28" t="s">
        <v>261</v>
      </c>
      <c r="C32" s="28" t="s">
        <v>78</v>
      </c>
      <c r="D32" s="28">
        <v>1</v>
      </c>
      <c r="E32" s="28">
        <v>0</v>
      </c>
      <c r="F32" s="28">
        <v>0</v>
      </c>
      <c r="G32" s="26">
        <f t="shared" si="8"/>
        <v>24</v>
      </c>
      <c r="H32" s="23">
        <v>0</v>
      </c>
      <c r="I32" s="23">
        <v>0</v>
      </c>
      <c r="J32" s="23">
        <v>0</v>
      </c>
      <c r="K32" s="23">
        <v>0</v>
      </c>
      <c r="L32" s="26">
        <f t="shared" si="2"/>
      </c>
      <c r="M32" s="24">
        <v>0</v>
      </c>
      <c r="N32" s="24">
        <v>0</v>
      </c>
      <c r="O32" s="24">
        <v>0</v>
      </c>
      <c r="P32" s="24">
        <v>0</v>
      </c>
      <c r="Q32" s="26">
        <f t="shared" si="3"/>
      </c>
      <c r="R32" s="18">
        <v>0</v>
      </c>
      <c r="S32" s="18">
        <v>0</v>
      </c>
      <c r="T32" s="18">
        <v>0</v>
      </c>
      <c r="U32" s="18">
        <v>0</v>
      </c>
      <c r="V32" s="26">
        <f t="shared" si="4"/>
        <v>0</v>
      </c>
      <c r="W32" s="26">
        <f t="shared" si="0"/>
        <v>0</v>
      </c>
      <c r="X32" s="26">
        <f t="shared" si="1"/>
        <v>0</v>
      </c>
      <c r="Y32" s="26">
        <f t="shared" si="5"/>
        <v>0</v>
      </c>
      <c r="Z32" s="26">
        <f t="shared" si="6"/>
        <v>0</v>
      </c>
      <c r="AA32" s="26">
        <f t="shared" si="7"/>
        <v>0</v>
      </c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</row>
    <row r="33" spans="1:54" ht="12" customHeight="1">
      <c r="A33" s="1">
        <v>25</v>
      </c>
      <c r="B33" s="28" t="s">
        <v>261</v>
      </c>
      <c r="C33" s="28" t="s">
        <v>78</v>
      </c>
      <c r="D33" s="28">
        <v>1</v>
      </c>
      <c r="E33" s="28">
        <v>0</v>
      </c>
      <c r="F33" s="28">
        <v>0</v>
      </c>
      <c r="G33" s="26">
        <f t="shared" si="8"/>
        <v>25</v>
      </c>
      <c r="H33" s="23">
        <v>0</v>
      </c>
      <c r="I33" s="23">
        <v>0</v>
      </c>
      <c r="J33" s="23">
        <v>0</v>
      </c>
      <c r="K33" s="23">
        <v>0</v>
      </c>
      <c r="L33" s="26">
        <f t="shared" si="2"/>
      </c>
      <c r="M33" s="24">
        <v>0</v>
      </c>
      <c r="N33" s="24">
        <v>0</v>
      </c>
      <c r="O33" s="24">
        <v>0</v>
      </c>
      <c r="P33" s="24">
        <v>0</v>
      </c>
      <c r="Q33" s="26">
        <f t="shared" si="3"/>
      </c>
      <c r="R33" s="18">
        <v>0</v>
      </c>
      <c r="S33" s="18">
        <v>0</v>
      </c>
      <c r="T33" s="18">
        <v>0</v>
      </c>
      <c r="U33" s="18">
        <v>0</v>
      </c>
      <c r="V33" s="26">
        <f t="shared" si="4"/>
        <v>0</v>
      </c>
      <c r="W33" s="26">
        <f t="shared" si="0"/>
        <v>0</v>
      </c>
      <c r="X33" s="26">
        <f t="shared" si="1"/>
        <v>0</v>
      </c>
      <c r="Y33" s="26">
        <f t="shared" si="5"/>
        <v>0</v>
      </c>
      <c r="Z33" s="26">
        <f t="shared" si="6"/>
        <v>0</v>
      </c>
      <c r="AA33" s="26">
        <f t="shared" si="7"/>
        <v>0</v>
      </c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</row>
    <row r="34" spans="1:54" ht="12" customHeight="1">
      <c r="A34" s="1">
        <v>26</v>
      </c>
      <c r="B34" s="28" t="s">
        <v>261</v>
      </c>
      <c r="C34" s="28" t="s">
        <v>78</v>
      </c>
      <c r="D34" s="28">
        <v>1</v>
      </c>
      <c r="E34" s="28">
        <v>0</v>
      </c>
      <c r="F34" s="28">
        <v>0</v>
      </c>
      <c r="G34" s="26">
        <f t="shared" si="8"/>
        <v>26</v>
      </c>
      <c r="H34" s="23">
        <v>0</v>
      </c>
      <c r="I34" s="23">
        <v>0</v>
      </c>
      <c r="J34" s="23">
        <v>0</v>
      </c>
      <c r="K34" s="23">
        <v>0</v>
      </c>
      <c r="L34" s="26">
        <f t="shared" si="2"/>
      </c>
      <c r="M34" s="24">
        <v>0</v>
      </c>
      <c r="N34" s="24">
        <v>0</v>
      </c>
      <c r="O34" s="24">
        <v>0</v>
      </c>
      <c r="P34" s="24">
        <v>0</v>
      </c>
      <c r="Q34" s="26">
        <f t="shared" si="3"/>
      </c>
      <c r="R34" s="18">
        <v>0</v>
      </c>
      <c r="S34" s="18">
        <v>0</v>
      </c>
      <c r="T34" s="18">
        <v>0</v>
      </c>
      <c r="U34" s="18">
        <v>0</v>
      </c>
      <c r="V34" s="26">
        <f t="shared" si="4"/>
        <v>0</v>
      </c>
      <c r="W34" s="26">
        <f t="shared" si="0"/>
        <v>0</v>
      </c>
      <c r="X34" s="26">
        <f t="shared" si="1"/>
        <v>0</v>
      </c>
      <c r="Y34" s="26">
        <f t="shared" si="5"/>
        <v>0</v>
      </c>
      <c r="Z34" s="26">
        <f t="shared" si="6"/>
        <v>0</v>
      </c>
      <c r="AA34" s="26">
        <f t="shared" si="7"/>
        <v>0</v>
      </c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</row>
    <row r="35" spans="1:54" ht="12" customHeight="1">
      <c r="A35" s="1">
        <v>27</v>
      </c>
      <c r="B35" s="28" t="s">
        <v>261</v>
      </c>
      <c r="C35" s="28" t="s">
        <v>78</v>
      </c>
      <c r="D35" s="28">
        <v>1</v>
      </c>
      <c r="E35" s="28">
        <v>0</v>
      </c>
      <c r="F35" s="28">
        <v>0</v>
      </c>
      <c r="G35" s="26">
        <f t="shared" si="8"/>
        <v>27</v>
      </c>
      <c r="H35" s="23">
        <v>0</v>
      </c>
      <c r="I35" s="23">
        <v>0</v>
      </c>
      <c r="J35" s="23">
        <v>0</v>
      </c>
      <c r="K35" s="23">
        <v>0</v>
      </c>
      <c r="L35" s="26">
        <f t="shared" si="2"/>
      </c>
      <c r="M35" s="24">
        <v>0</v>
      </c>
      <c r="N35" s="24">
        <v>0</v>
      </c>
      <c r="O35" s="24">
        <v>0</v>
      </c>
      <c r="P35" s="24">
        <v>0</v>
      </c>
      <c r="Q35" s="26">
        <f t="shared" si="3"/>
      </c>
      <c r="R35" s="18">
        <v>0</v>
      </c>
      <c r="S35" s="18">
        <v>0</v>
      </c>
      <c r="T35" s="18">
        <v>0</v>
      </c>
      <c r="U35" s="18">
        <v>0</v>
      </c>
      <c r="V35" s="26">
        <f t="shared" si="4"/>
        <v>0</v>
      </c>
      <c r="W35" s="26">
        <f t="shared" si="0"/>
        <v>0</v>
      </c>
      <c r="X35" s="26">
        <f t="shared" si="1"/>
        <v>0</v>
      </c>
      <c r="Y35" s="26">
        <f t="shared" si="5"/>
        <v>0</v>
      </c>
      <c r="Z35" s="26">
        <f t="shared" si="6"/>
        <v>0</v>
      </c>
      <c r="AA35" s="26">
        <f t="shared" si="7"/>
        <v>0</v>
      </c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</row>
    <row r="36" spans="1:54" ht="12" customHeight="1">
      <c r="A36" s="1">
        <v>28</v>
      </c>
      <c r="B36" s="28" t="s">
        <v>261</v>
      </c>
      <c r="C36" s="28" t="s">
        <v>78</v>
      </c>
      <c r="D36" s="28">
        <v>1</v>
      </c>
      <c r="E36" s="28">
        <v>0</v>
      </c>
      <c r="F36" s="28">
        <v>0</v>
      </c>
      <c r="G36" s="26">
        <f t="shared" si="8"/>
        <v>28</v>
      </c>
      <c r="H36" s="23">
        <v>0</v>
      </c>
      <c r="I36" s="23">
        <v>0</v>
      </c>
      <c r="J36" s="23">
        <v>0</v>
      </c>
      <c r="K36" s="23">
        <v>0</v>
      </c>
      <c r="L36" s="26">
        <f t="shared" si="2"/>
      </c>
      <c r="M36" s="24">
        <v>0</v>
      </c>
      <c r="N36" s="24">
        <v>0</v>
      </c>
      <c r="O36" s="24">
        <v>0</v>
      </c>
      <c r="P36" s="24">
        <v>0</v>
      </c>
      <c r="Q36" s="26">
        <f t="shared" si="3"/>
      </c>
      <c r="R36" s="18">
        <v>0</v>
      </c>
      <c r="S36" s="18">
        <v>0</v>
      </c>
      <c r="T36" s="18">
        <v>0</v>
      </c>
      <c r="U36" s="18">
        <v>0</v>
      </c>
      <c r="V36" s="26">
        <f t="shared" si="4"/>
        <v>0</v>
      </c>
      <c r="W36" s="26">
        <f t="shared" si="0"/>
        <v>0</v>
      </c>
      <c r="X36" s="26">
        <f t="shared" si="1"/>
        <v>0</v>
      </c>
      <c r="Y36" s="26">
        <f t="shared" si="5"/>
        <v>0</v>
      </c>
      <c r="Z36" s="26">
        <f t="shared" si="6"/>
        <v>0</v>
      </c>
      <c r="AA36" s="26">
        <f t="shared" si="7"/>
        <v>0</v>
      </c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</row>
    <row r="37" spans="1:54" s="16" customFormat="1" ht="12">
      <c r="A37" s="1">
        <v>29</v>
      </c>
      <c r="B37" s="28" t="s">
        <v>261</v>
      </c>
      <c r="C37" s="28" t="s">
        <v>78</v>
      </c>
      <c r="D37" s="28">
        <v>1</v>
      </c>
      <c r="E37" s="28">
        <v>0</v>
      </c>
      <c r="F37" s="28">
        <v>0</v>
      </c>
      <c r="G37" s="26">
        <f t="shared" si="8"/>
        <v>29</v>
      </c>
      <c r="H37" s="23">
        <v>0</v>
      </c>
      <c r="I37" s="23">
        <v>0</v>
      </c>
      <c r="J37" s="23">
        <v>0</v>
      </c>
      <c r="K37" s="23">
        <v>0</v>
      </c>
      <c r="L37" s="26">
        <f t="shared" si="2"/>
      </c>
      <c r="M37" s="24">
        <v>0</v>
      </c>
      <c r="N37" s="24">
        <v>0</v>
      </c>
      <c r="O37" s="24">
        <v>0</v>
      </c>
      <c r="P37" s="24">
        <v>0</v>
      </c>
      <c r="Q37" s="26">
        <f aca="true" t="shared" si="9" ref="Q37:Q93">IF(R37&lt;&gt;0,L37+1,"")</f>
      </c>
      <c r="R37" s="18">
        <v>0</v>
      </c>
      <c r="S37" s="18">
        <v>0</v>
      </c>
      <c r="T37" s="18">
        <v>0</v>
      </c>
      <c r="U37" s="18">
        <v>0</v>
      </c>
      <c r="V37" s="26">
        <f t="shared" si="4"/>
        <v>0</v>
      </c>
      <c r="W37" s="26">
        <f>IF($B37="wound",IF($D37=1,$I37-$H37,IF($D37=2,AVERAGE($I37-$H37,$N37-$M37),IF($D37=3,AVERAGE($I37-$H37,$N37-$M37,$S37-$R37),"FALSE"))),0)</f>
        <v>0</v>
      </c>
      <c r="X37" s="26">
        <f>IF($B37="wound",IF($D37=1,$K37-$J37,IF($D37=2,AVERAGE($K37-$J37,$P37-$O37),IF($D37=3,AVERAGE($K37-$J37,$P37-$O37,$U37-$T37),"FALSE"))),0)</f>
        <v>0</v>
      </c>
      <c r="Y37" s="26">
        <f t="shared" si="5"/>
        <v>0</v>
      </c>
      <c r="Z37" s="26">
        <f t="shared" si="6"/>
        <v>0</v>
      </c>
      <c r="AA37" s="26">
        <f t="shared" si="7"/>
        <v>0</v>
      </c>
      <c r="AB37" s="25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</row>
    <row r="38" spans="1:54" ht="12">
      <c r="A38" s="1">
        <v>30</v>
      </c>
      <c r="B38" s="28" t="s">
        <v>261</v>
      </c>
      <c r="C38" s="28" t="s">
        <v>78</v>
      </c>
      <c r="D38" s="28">
        <v>1</v>
      </c>
      <c r="E38" s="28">
        <v>0</v>
      </c>
      <c r="F38" s="28">
        <v>0</v>
      </c>
      <c r="G38" s="26">
        <f aca="true" t="shared" si="10" ref="G38:G93">G37+D37</f>
        <v>30</v>
      </c>
      <c r="H38" s="23">
        <v>0</v>
      </c>
      <c r="I38" s="23">
        <v>0</v>
      </c>
      <c r="J38" s="23">
        <v>0</v>
      </c>
      <c r="K38" s="23">
        <v>0</v>
      </c>
      <c r="L38" s="26">
        <f aca="true" t="shared" si="11" ref="L38:L93">IF(M38&lt;&gt;0,G38+1,"")</f>
      </c>
      <c r="M38" s="24">
        <v>0</v>
      </c>
      <c r="N38" s="24">
        <v>0</v>
      </c>
      <c r="O38" s="24">
        <v>0</v>
      </c>
      <c r="P38" s="24">
        <v>0</v>
      </c>
      <c r="Q38" s="26">
        <f t="shared" si="9"/>
      </c>
      <c r="R38" s="18">
        <v>0</v>
      </c>
      <c r="S38" s="18">
        <v>0</v>
      </c>
      <c r="T38" s="18">
        <v>0</v>
      </c>
      <c r="U38" s="18">
        <v>0</v>
      </c>
      <c r="V38" s="26">
        <f t="shared" si="4"/>
        <v>0</v>
      </c>
      <c r="W38" s="26">
        <f aca="true" t="shared" si="12" ref="W38:W96">IF($B38="wound",IF($D38=1,$I38-$H38,IF($D38=2,AVERAGE($I38-$H38,$N38-$M38),IF($D38=3,AVERAGE($I38-$H38,$N38-$M38,$S38-$R38),"FALSE"))),0)</f>
        <v>0</v>
      </c>
      <c r="X38" s="26">
        <f aca="true" t="shared" si="13" ref="X38:X96">IF($B38="wound",IF($D38=1,$K38-$J38,IF($D38=2,AVERAGE($K38-$J38,$P38-$O38),IF($D38=3,AVERAGE($K38-$J38,$P38-$O38,$U38-$T38),"FALSE"))),0)</f>
        <v>0</v>
      </c>
      <c r="Y38" s="26">
        <f t="shared" si="5"/>
        <v>0</v>
      </c>
      <c r="Z38" s="26">
        <f t="shared" si="6"/>
        <v>0</v>
      </c>
      <c r="AA38" s="26">
        <f t="shared" si="7"/>
        <v>0</v>
      </c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</row>
    <row r="39" spans="1:54" s="15" customFormat="1" ht="12">
      <c r="A39" s="1">
        <v>31</v>
      </c>
      <c r="B39" s="28" t="s">
        <v>261</v>
      </c>
      <c r="C39" s="28" t="s">
        <v>78</v>
      </c>
      <c r="D39" s="28">
        <v>1</v>
      </c>
      <c r="E39" s="28">
        <v>0</v>
      </c>
      <c r="F39" s="28">
        <v>0</v>
      </c>
      <c r="G39" s="26">
        <f t="shared" si="10"/>
        <v>31</v>
      </c>
      <c r="H39" s="23">
        <v>0</v>
      </c>
      <c r="I39" s="23">
        <v>0</v>
      </c>
      <c r="J39" s="23">
        <v>0</v>
      </c>
      <c r="K39" s="23">
        <v>0</v>
      </c>
      <c r="L39" s="26">
        <f t="shared" si="11"/>
      </c>
      <c r="M39" s="24">
        <v>0</v>
      </c>
      <c r="N39" s="24">
        <v>0</v>
      </c>
      <c r="O39" s="24">
        <v>0</v>
      </c>
      <c r="P39" s="24">
        <v>0</v>
      </c>
      <c r="Q39" s="26">
        <f t="shared" si="9"/>
      </c>
      <c r="R39" s="18">
        <v>0</v>
      </c>
      <c r="S39" s="18">
        <v>0</v>
      </c>
      <c r="T39" s="18">
        <v>0</v>
      </c>
      <c r="U39" s="18">
        <v>0</v>
      </c>
      <c r="V39" s="26">
        <f t="shared" si="4"/>
        <v>0</v>
      </c>
      <c r="W39" s="26">
        <f t="shared" si="12"/>
        <v>0</v>
      </c>
      <c r="X39" s="26">
        <f t="shared" si="13"/>
        <v>0</v>
      </c>
      <c r="Y39" s="26">
        <f t="shared" si="5"/>
        <v>0</v>
      </c>
      <c r="Z39" s="26">
        <f t="shared" si="6"/>
        <v>0</v>
      </c>
      <c r="AA39" s="26">
        <f t="shared" si="7"/>
        <v>0</v>
      </c>
      <c r="AB39" s="25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</row>
    <row r="40" spans="1:54" ht="12">
      <c r="A40" s="1">
        <v>32</v>
      </c>
      <c r="B40" s="28" t="s">
        <v>261</v>
      </c>
      <c r="C40" s="28" t="s">
        <v>78</v>
      </c>
      <c r="D40" s="28">
        <v>1</v>
      </c>
      <c r="E40" s="28">
        <v>0</v>
      </c>
      <c r="F40" s="28">
        <v>0</v>
      </c>
      <c r="G40" s="26">
        <f t="shared" si="10"/>
        <v>32</v>
      </c>
      <c r="H40" s="23">
        <v>0</v>
      </c>
      <c r="I40" s="23">
        <v>0</v>
      </c>
      <c r="J40" s="23">
        <v>0</v>
      </c>
      <c r="K40" s="23">
        <v>0</v>
      </c>
      <c r="L40" s="26">
        <f t="shared" si="11"/>
      </c>
      <c r="M40" s="24">
        <v>0</v>
      </c>
      <c r="N40" s="24">
        <v>0</v>
      </c>
      <c r="O40" s="24">
        <v>0</v>
      </c>
      <c r="P40" s="24">
        <v>0</v>
      </c>
      <c r="Q40" s="26">
        <f t="shared" si="9"/>
      </c>
      <c r="R40" s="18">
        <v>0</v>
      </c>
      <c r="S40" s="18">
        <v>0</v>
      </c>
      <c r="T40" s="18">
        <v>0</v>
      </c>
      <c r="U40" s="18">
        <v>0</v>
      </c>
      <c r="V40" s="26">
        <f t="shared" si="4"/>
        <v>0</v>
      </c>
      <c r="W40" s="26">
        <f t="shared" si="12"/>
        <v>0</v>
      </c>
      <c r="X40" s="26">
        <f t="shared" si="13"/>
        <v>0</v>
      </c>
      <c r="Y40" s="26">
        <f t="shared" si="5"/>
        <v>0</v>
      </c>
      <c r="Z40" s="26">
        <f t="shared" si="6"/>
        <v>0</v>
      </c>
      <c r="AA40" s="26">
        <f t="shared" si="7"/>
        <v>0</v>
      </c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</row>
    <row r="41" spans="1:54" ht="12">
      <c r="A41" s="1">
        <v>33</v>
      </c>
      <c r="B41" s="28" t="s">
        <v>261</v>
      </c>
      <c r="C41" s="28" t="s">
        <v>78</v>
      </c>
      <c r="D41" s="28">
        <v>1</v>
      </c>
      <c r="E41" s="28">
        <v>0</v>
      </c>
      <c r="F41" s="28">
        <v>0</v>
      </c>
      <c r="G41" s="26">
        <f t="shared" si="10"/>
        <v>33</v>
      </c>
      <c r="H41" s="23">
        <v>0</v>
      </c>
      <c r="I41" s="23">
        <v>0</v>
      </c>
      <c r="J41" s="23">
        <v>0</v>
      </c>
      <c r="K41" s="23">
        <v>0</v>
      </c>
      <c r="L41" s="26">
        <f t="shared" si="11"/>
      </c>
      <c r="M41" s="24">
        <v>0</v>
      </c>
      <c r="N41" s="24">
        <v>0</v>
      </c>
      <c r="O41" s="24">
        <v>0</v>
      </c>
      <c r="P41" s="24">
        <v>0</v>
      </c>
      <c r="Q41" s="26">
        <f t="shared" si="9"/>
      </c>
      <c r="R41" s="18">
        <v>0</v>
      </c>
      <c r="S41" s="18">
        <v>0</v>
      </c>
      <c r="T41" s="18">
        <v>0</v>
      </c>
      <c r="U41" s="18">
        <v>0</v>
      </c>
      <c r="V41" s="26">
        <f t="shared" si="4"/>
        <v>0</v>
      </c>
      <c r="W41" s="26">
        <f t="shared" si="12"/>
        <v>0</v>
      </c>
      <c r="X41" s="26">
        <f t="shared" si="13"/>
        <v>0</v>
      </c>
      <c r="Y41" s="26">
        <f t="shared" si="5"/>
        <v>0</v>
      </c>
      <c r="Z41" s="26">
        <f t="shared" si="6"/>
        <v>0</v>
      </c>
      <c r="AA41" s="26">
        <f t="shared" si="7"/>
        <v>0</v>
      </c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</row>
    <row r="42" spans="1:54" ht="12">
      <c r="A42" s="1">
        <v>34</v>
      </c>
      <c r="B42" s="28" t="s">
        <v>261</v>
      </c>
      <c r="C42" s="28" t="s">
        <v>78</v>
      </c>
      <c r="D42" s="28">
        <v>1</v>
      </c>
      <c r="E42" s="28">
        <v>0</v>
      </c>
      <c r="F42" s="28">
        <v>0</v>
      </c>
      <c r="G42" s="26">
        <f t="shared" si="10"/>
        <v>34</v>
      </c>
      <c r="H42" s="23">
        <v>0</v>
      </c>
      <c r="I42" s="23">
        <v>0</v>
      </c>
      <c r="J42" s="23">
        <v>0</v>
      </c>
      <c r="K42" s="23">
        <v>0</v>
      </c>
      <c r="L42" s="26">
        <f t="shared" si="11"/>
      </c>
      <c r="M42" s="24">
        <v>0</v>
      </c>
      <c r="N42" s="24">
        <v>0</v>
      </c>
      <c r="O42" s="24">
        <v>0</v>
      </c>
      <c r="P42" s="24">
        <v>0</v>
      </c>
      <c r="Q42" s="26">
        <f t="shared" si="9"/>
      </c>
      <c r="R42" s="18">
        <v>0</v>
      </c>
      <c r="S42" s="18">
        <v>0</v>
      </c>
      <c r="T42" s="18">
        <v>0</v>
      </c>
      <c r="U42" s="18">
        <v>0</v>
      </c>
      <c r="V42" s="26">
        <f t="shared" si="4"/>
        <v>0</v>
      </c>
      <c r="W42" s="26">
        <f t="shared" si="12"/>
        <v>0</v>
      </c>
      <c r="X42" s="26">
        <f t="shared" si="13"/>
        <v>0</v>
      </c>
      <c r="Y42" s="26">
        <f t="shared" si="5"/>
        <v>0</v>
      </c>
      <c r="Z42" s="26">
        <f t="shared" si="6"/>
        <v>0</v>
      </c>
      <c r="AA42" s="26">
        <f t="shared" si="7"/>
        <v>0</v>
      </c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</row>
    <row r="43" spans="1:54" ht="12">
      <c r="A43" s="1">
        <v>35</v>
      </c>
      <c r="B43" s="28" t="s">
        <v>261</v>
      </c>
      <c r="C43" s="28" t="s">
        <v>78</v>
      </c>
      <c r="D43" s="28">
        <v>1</v>
      </c>
      <c r="E43" s="28">
        <v>0</v>
      </c>
      <c r="F43" s="28">
        <v>0</v>
      </c>
      <c r="G43" s="26">
        <f t="shared" si="10"/>
        <v>35</v>
      </c>
      <c r="H43" s="23">
        <v>0</v>
      </c>
      <c r="I43" s="23">
        <v>0</v>
      </c>
      <c r="J43" s="23">
        <v>0</v>
      </c>
      <c r="K43" s="23">
        <v>0</v>
      </c>
      <c r="L43" s="26">
        <f t="shared" si="11"/>
      </c>
      <c r="M43" s="24">
        <v>0</v>
      </c>
      <c r="N43" s="24">
        <v>0</v>
      </c>
      <c r="O43" s="24">
        <v>0</v>
      </c>
      <c r="P43" s="24">
        <v>0</v>
      </c>
      <c r="Q43" s="26">
        <f t="shared" si="9"/>
      </c>
      <c r="R43" s="18">
        <v>0</v>
      </c>
      <c r="S43" s="18">
        <v>0</v>
      </c>
      <c r="T43" s="18">
        <v>0</v>
      </c>
      <c r="U43" s="18">
        <v>0</v>
      </c>
      <c r="V43" s="26">
        <f t="shared" si="4"/>
        <v>0</v>
      </c>
      <c r="W43" s="26">
        <f t="shared" si="12"/>
        <v>0</v>
      </c>
      <c r="X43" s="26">
        <f t="shared" si="13"/>
        <v>0</v>
      </c>
      <c r="Y43" s="26">
        <f t="shared" si="5"/>
        <v>0</v>
      </c>
      <c r="Z43" s="26">
        <f t="shared" si="6"/>
        <v>0</v>
      </c>
      <c r="AA43" s="26">
        <f t="shared" si="7"/>
        <v>0</v>
      </c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</row>
    <row r="44" spans="1:54" ht="12">
      <c r="A44" s="1">
        <v>36</v>
      </c>
      <c r="B44" s="28" t="s">
        <v>261</v>
      </c>
      <c r="C44" s="28" t="s">
        <v>78</v>
      </c>
      <c r="D44" s="28">
        <v>1</v>
      </c>
      <c r="E44" s="28">
        <v>0</v>
      </c>
      <c r="F44" s="28">
        <v>0</v>
      </c>
      <c r="G44" s="26">
        <f t="shared" si="10"/>
        <v>36</v>
      </c>
      <c r="H44" s="23">
        <v>0</v>
      </c>
      <c r="I44" s="23">
        <v>0</v>
      </c>
      <c r="J44" s="23">
        <v>0</v>
      </c>
      <c r="K44" s="23">
        <v>0</v>
      </c>
      <c r="L44" s="26">
        <f t="shared" si="11"/>
      </c>
      <c r="M44" s="24">
        <v>0</v>
      </c>
      <c r="N44" s="24">
        <v>0</v>
      </c>
      <c r="O44" s="24">
        <v>0</v>
      </c>
      <c r="P44" s="24">
        <v>0</v>
      </c>
      <c r="Q44" s="26">
        <f t="shared" si="9"/>
      </c>
      <c r="R44" s="18">
        <v>0</v>
      </c>
      <c r="S44" s="18">
        <v>0</v>
      </c>
      <c r="T44" s="18">
        <v>0</v>
      </c>
      <c r="U44" s="18">
        <v>0</v>
      </c>
      <c r="V44" s="26">
        <f t="shared" si="4"/>
        <v>0</v>
      </c>
      <c r="W44" s="26">
        <f t="shared" si="12"/>
        <v>0</v>
      </c>
      <c r="X44" s="26">
        <f t="shared" si="13"/>
        <v>0</v>
      </c>
      <c r="Y44" s="26">
        <f t="shared" si="5"/>
        <v>0</v>
      </c>
      <c r="Z44" s="26">
        <f t="shared" si="6"/>
        <v>0</v>
      </c>
      <c r="AA44" s="26">
        <f t="shared" si="7"/>
        <v>0</v>
      </c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</row>
    <row r="45" spans="1:54" ht="12">
      <c r="A45" s="1">
        <v>37</v>
      </c>
      <c r="B45" s="28" t="s">
        <v>261</v>
      </c>
      <c r="C45" s="28" t="s">
        <v>78</v>
      </c>
      <c r="D45" s="28">
        <v>1</v>
      </c>
      <c r="E45" s="28">
        <v>0</v>
      </c>
      <c r="F45" s="28">
        <v>0</v>
      </c>
      <c r="G45" s="26">
        <f t="shared" si="10"/>
        <v>37</v>
      </c>
      <c r="H45" s="23">
        <v>0</v>
      </c>
      <c r="I45" s="23">
        <v>0</v>
      </c>
      <c r="J45" s="23">
        <v>0</v>
      </c>
      <c r="K45" s="23">
        <v>0</v>
      </c>
      <c r="L45" s="26">
        <f t="shared" si="11"/>
      </c>
      <c r="M45" s="24">
        <v>0</v>
      </c>
      <c r="N45" s="24">
        <v>0</v>
      </c>
      <c r="O45" s="24">
        <v>0</v>
      </c>
      <c r="P45" s="24">
        <v>0</v>
      </c>
      <c r="Q45" s="26">
        <f t="shared" si="9"/>
      </c>
      <c r="R45" s="18">
        <v>0</v>
      </c>
      <c r="S45" s="18">
        <v>0</v>
      </c>
      <c r="T45" s="18">
        <v>0</v>
      </c>
      <c r="U45" s="18">
        <v>0</v>
      </c>
      <c r="V45" s="26">
        <f t="shared" si="4"/>
        <v>0</v>
      </c>
      <c r="W45" s="26">
        <f t="shared" si="12"/>
        <v>0</v>
      </c>
      <c r="X45" s="26">
        <f t="shared" si="13"/>
        <v>0</v>
      </c>
      <c r="Y45" s="26">
        <f t="shared" si="5"/>
        <v>0</v>
      </c>
      <c r="Z45" s="26">
        <f t="shared" si="6"/>
        <v>0</v>
      </c>
      <c r="AA45" s="26">
        <f t="shared" si="7"/>
        <v>0</v>
      </c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</row>
    <row r="46" spans="1:54" s="23" customFormat="1" ht="15" customHeight="1">
      <c r="A46" s="1">
        <v>38</v>
      </c>
      <c r="B46" s="28" t="s">
        <v>261</v>
      </c>
      <c r="C46" s="28" t="s">
        <v>78</v>
      </c>
      <c r="D46" s="28">
        <v>1</v>
      </c>
      <c r="E46" s="28">
        <v>0</v>
      </c>
      <c r="F46" s="28">
        <v>0</v>
      </c>
      <c r="G46" s="26">
        <f t="shared" si="10"/>
        <v>38</v>
      </c>
      <c r="H46" s="23">
        <v>0</v>
      </c>
      <c r="I46" s="23">
        <v>0</v>
      </c>
      <c r="J46" s="23">
        <v>0</v>
      </c>
      <c r="K46" s="23">
        <v>0</v>
      </c>
      <c r="L46" s="26">
        <f t="shared" si="11"/>
      </c>
      <c r="M46" s="24">
        <v>0</v>
      </c>
      <c r="N46" s="24">
        <v>0</v>
      </c>
      <c r="O46" s="24">
        <v>0</v>
      </c>
      <c r="P46" s="24">
        <v>0</v>
      </c>
      <c r="Q46" s="26">
        <f t="shared" si="9"/>
      </c>
      <c r="R46" s="18">
        <v>0</v>
      </c>
      <c r="S46" s="18">
        <v>0</v>
      </c>
      <c r="T46" s="18">
        <v>0</v>
      </c>
      <c r="U46" s="18">
        <v>0</v>
      </c>
      <c r="V46" s="26">
        <f t="shared" si="4"/>
        <v>0</v>
      </c>
      <c r="W46" s="26">
        <f t="shared" si="12"/>
        <v>0</v>
      </c>
      <c r="X46" s="26">
        <f t="shared" si="13"/>
        <v>0</v>
      </c>
      <c r="Y46" s="26">
        <f t="shared" si="5"/>
        <v>0</v>
      </c>
      <c r="Z46" s="26">
        <f t="shared" si="6"/>
        <v>0</v>
      </c>
      <c r="AA46" s="26">
        <f t="shared" si="7"/>
        <v>0</v>
      </c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</row>
    <row r="47" spans="1:54" s="24" customFormat="1" ht="12">
      <c r="A47" s="1">
        <v>39</v>
      </c>
      <c r="B47" s="28" t="s">
        <v>261</v>
      </c>
      <c r="C47" s="28" t="s">
        <v>78</v>
      </c>
      <c r="D47" s="28">
        <v>1</v>
      </c>
      <c r="E47" s="28">
        <v>0</v>
      </c>
      <c r="F47" s="28">
        <v>0</v>
      </c>
      <c r="G47" s="26">
        <f t="shared" si="10"/>
        <v>39</v>
      </c>
      <c r="H47" s="23">
        <v>0</v>
      </c>
      <c r="I47" s="23">
        <v>0</v>
      </c>
      <c r="J47" s="23">
        <v>0</v>
      </c>
      <c r="K47" s="23">
        <v>0</v>
      </c>
      <c r="L47" s="26">
        <f t="shared" si="11"/>
      </c>
      <c r="M47" s="24">
        <v>0</v>
      </c>
      <c r="N47" s="24">
        <v>0</v>
      </c>
      <c r="O47" s="24">
        <v>0</v>
      </c>
      <c r="P47" s="24">
        <v>0</v>
      </c>
      <c r="Q47" s="26">
        <f t="shared" si="9"/>
      </c>
      <c r="R47" s="18">
        <v>0</v>
      </c>
      <c r="S47" s="18">
        <v>0</v>
      </c>
      <c r="T47" s="18">
        <v>0</v>
      </c>
      <c r="U47" s="18">
        <v>0</v>
      </c>
      <c r="V47" s="26">
        <f t="shared" si="4"/>
        <v>0</v>
      </c>
      <c r="W47" s="26">
        <f t="shared" si="12"/>
        <v>0</v>
      </c>
      <c r="X47" s="26">
        <f t="shared" si="13"/>
        <v>0</v>
      </c>
      <c r="Y47" s="26">
        <f t="shared" si="5"/>
        <v>0</v>
      </c>
      <c r="Z47" s="26">
        <f t="shared" si="6"/>
        <v>0</v>
      </c>
      <c r="AA47" s="26">
        <f t="shared" si="7"/>
        <v>0</v>
      </c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</row>
    <row r="48" spans="1:54" s="23" customFormat="1" ht="15" customHeight="1">
      <c r="A48" s="1">
        <v>40</v>
      </c>
      <c r="B48" s="28" t="s">
        <v>261</v>
      </c>
      <c r="C48" s="28" t="s">
        <v>78</v>
      </c>
      <c r="D48" s="28">
        <v>1</v>
      </c>
      <c r="E48" s="28">
        <v>0</v>
      </c>
      <c r="F48" s="28">
        <v>0</v>
      </c>
      <c r="G48" s="26">
        <f t="shared" si="10"/>
        <v>40</v>
      </c>
      <c r="H48" s="23">
        <v>0</v>
      </c>
      <c r="I48" s="23">
        <v>0</v>
      </c>
      <c r="J48" s="23">
        <v>0</v>
      </c>
      <c r="K48" s="23">
        <v>0</v>
      </c>
      <c r="L48" s="26">
        <f t="shared" si="11"/>
      </c>
      <c r="M48" s="24">
        <v>0</v>
      </c>
      <c r="N48" s="24">
        <v>0</v>
      </c>
      <c r="O48" s="24">
        <v>0</v>
      </c>
      <c r="P48" s="24">
        <v>0</v>
      </c>
      <c r="Q48" s="26">
        <f t="shared" si="9"/>
      </c>
      <c r="R48" s="18">
        <v>0</v>
      </c>
      <c r="S48" s="18">
        <v>0</v>
      </c>
      <c r="T48" s="18">
        <v>0</v>
      </c>
      <c r="U48" s="18">
        <v>0</v>
      </c>
      <c r="V48" s="26">
        <f t="shared" si="4"/>
        <v>0</v>
      </c>
      <c r="W48" s="26">
        <f t="shared" si="12"/>
        <v>0</v>
      </c>
      <c r="X48" s="26">
        <f t="shared" si="13"/>
        <v>0</v>
      </c>
      <c r="Y48" s="26">
        <f t="shared" si="5"/>
        <v>0</v>
      </c>
      <c r="Z48" s="26">
        <f t="shared" si="6"/>
        <v>0</v>
      </c>
      <c r="AA48" s="26">
        <f t="shared" si="7"/>
        <v>0</v>
      </c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</row>
    <row r="49" spans="1:54" s="24" customFormat="1" ht="12">
      <c r="A49" s="1">
        <v>41</v>
      </c>
      <c r="B49" s="28" t="s">
        <v>261</v>
      </c>
      <c r="C49" s="28" t="s">
        <v>78</v>
      </c>
      <c r="D49" s="28">
        <v>1</v>
      </c>
      <c r="E49" s="28">
        <v>0</v>
      </c>
      <c r="F49" s="28">
        <v>0</v>
      </c>
      <c r="G49" s="26">
        <f t="shared" si="10"/>
        <v>41</v>
      </c>
      <c r="H49" s="23">
        <v>0</v>
      </c>
      <c r="I49" s="23">
        <v>0</v>
      </c>
      <c r="J49" s="23">
        <v>0</v>
      </c>
      <c r="K49" s="23">
        <v>0</v>
      </c>
      <c r="L49" s="26">
        <f t="shared" si="11"/>
      </c>
      <c r="M49" s="24">
        <v>0</v>
      </c>
      <c r="N49" s="24">
        <v>0</v>
      </c>
      <c r="O49" s="24">
        <v>0</v>
      </c>
      <c r="P49" s="24">
        <v>0</v>
      </c>
      <c r="Q49" s="26">
        <f t="shared" si="9"/>
      </c>
      <c r="R49" s="18">
        <v>0</v>
      </c>
      <c r="S49" s="18">
        <v>0</v>
      </c>
      <c r="T49" s="18">
        <v>0</v>
      </c>
      <c r="U49" s="18">
        <v>0</v>
      </c>
      <c r="V49" s="26">
        <f t="shared" si="4"/>
        <v>0</v>
      </c>
      <c r="W49" s="26">
        <f t="shared" si="12"/>
        <v>0</v>
      </c>
      <c r="X49" s="26">
        <f t="shared" si="13"/>
        <v>0</v>
      </c>
      <c r="Y49" s="26">
        <f t="shared" si="5"/>
        <v>0</v>
      </c>
      <c r="Z49" s="26">
        <f t="shared" si="6"/>
        <v>0</v>
      </c>
      <c r="AA49" s="26">
        <f t="shared" si="7"/>
        <v>0</v>
      </c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</row>
    <row r="50" spans="1:54" s="23" customFormat="1" ht="15" customHeight="1">
      <c r="A50" s="1">
        <v>42</v>
      </c>
      <c r="B50" s="28" t="s">
        <v>261</v>
      </c>
      <c r="C50" s="28" t="s">
        <v>78</v>
      </c>
      <c r="D50" s="28">
        <v>1</v>
      </c>
      <c r="E50" s="28">
        <v>0</v>
      </c>
      <c r="F50" s="28">
        <v>0</v>
      </c>
      <c r="G50" s="26">
        <f t="shared" si="10"/>
        <v>42</v>
      </c>
      <c r="H50" s="23">
        <v>0</v>
      </c>
      <c r="I50" s="23">
        <v>0</v>
      </c>
      <c r="J50" s="23">
        <v>0</v>
      </c>
      <c r="K50" s="23">
        <v>0</v>
      </c>
      <c r="L50" s="26">
        <f t="shared" si="11"/>
      </c>
      <c r="M50" s="24">
        <v>0</v>
      </c>
      <c r="N50" s="24">
        <v>0</v>
      </c>
      <c r="O50" s="24">
        <v>0</v>
      </c>
      <c r="P50" s="24">
        <v>0</v>
      </c>
      <c r="Q50" s="26">
        <f t="shared" si="9"/>
      </c>
      <c r="R50" s="18">
        <v>0</v>
      </c>
      <c r="S50" s="18">
        <v>0</v>
      </c>
      <c r="T50" s="18">
        <v>0</v>
      </c>
      <c r="U50" s="18">
        <v>0</v>
      </c>
      <c r="V50" s="26">
        <f t="shared" si="4"/>
        <v>0</v>
      </c>
      <c r="W50" s="26">
        <f t="shared" si="12"/>
        <v>0</v>
      </c>
      <c r="X50" s="26">
        <f t="shared" si="13"/>
        <v>0</v>
      </c>
      <c r="Y50" s="26">
        <f t="shared" si="5"/>
        <v>0</v>
      </c>
      <c r="Z50" s="26">
        <f t="shared" si="6"/>
        <v>0</v>
      </c>
      <c r="AA50" s="26">
        <f t="shared" si="7"/>
        <v>0</v>
      </c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</row>
    <row r="51" spans="1:54" s="24" customFormat="1" ht="12">
      <c r="A51" s="1">
        <v>43</v>
      </c>
      <c r="B51" s="28" t="s">
        <v>261</v>
      </c>
      <c r="C51" s="28" t="s">
        <v>78</v>
      </c>
      <c r="D51" s="28">
        <v>1</v>
      </c>
      <c r="E51" s="28">
        <v>0</v>
      </c>
      <c r="F51" s="28">
        <v>0</v>
      </c>
      <c r="G51" s="26">
        <f t="shared" si="10"/>
        <v>43</v>
      </c>
      <c r="H51" s="23">
        <v>0</v>
      </c>
      <c r="I51" s="23">
        <v>0</v>
      </c>
      <c r="J51" s="23">
        <v>0</v>
      </c>
      <c r="K51" s="23">
        <v>0</v>
      </c>
      <c r="L51" s="26">
        <f t="shared" si="11"/>
      </c>
      <c r="M51" s="24">
        <v>0</v>
      </c>
      <c r="N51" s="24">
        <v>0</v>
      </c>
      <c r="O51" s="24">
        <v>0</v>
      </c>
      <c r="P51" s="24">
        <v>0</v>
      </c>
      <c r="Q51" s="26">
        <f t="shared" si="9"/>
      </c>
      <c r="R51" s="18">
        <v>0</v>
      </c>
      <c r="S51" s="18">
        <v>0</v>
      </c>
      <c r="T51" s="18">
        <v>0</v>
      </c>
      <c r="U51" s="18">
        <v>0</v>
      </c>
      <c r="V51" s="26">
        <f t="shared" si="4"/>
        <v>0</v>
      </c>
      <c r="W51" s="26">
        <f t="shared" si="12"/>
        <v>0</v>
      </c>
      <c r="X51" s="26">
        <f t="shared" si="13"/>
        <v>0</v>
      </c>
      <c r="Y51" s="26">
        <f t="shared" si="5"/>
        <v>0</v>
      </c>
      <c r="Z51" s="26">
        <f t="shared" si="6"/>
        <v>0</v>
      </c>
      <c r="AA51" s="26">
        <f t="shared" si="7"/>
        <v>0</v>
      </c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</row>
    <row r="52" spans="1:54" s="23" customFormat="1" ht="15" customHeight="1">
      <c r="A52" s="1">
        <v>44</v>
      </c>
      <c r="B52" s="28" t="s">
        <v>261</v>
      </c>
      <c r="C52" s="28" t="s">
        <v>78</v>
      </c>
      <c r="D52" s="28">
        <v>1</v>
      </c>
      <c r="E52" s="28">
        <v>0</v>
      </c>
      <c r="F52" s="28">
        <v>0</v>
      </c>
      <c r="G52" s="26">
        <f t="shared" si="10"/>
        <v>44</v>
      </c>
      <c r="H52" s="23">
        <v>0</v>
      </c>
      <c r="I52" s="23">
        <v>0</v>
      </c>
      <c r="J52" s="23">
        <v>0</v>
      </c>
      <c r="K52" s="23">
        <v>0</v>
      </c>
      <c r="L52" s="26">
        <f t="shared" si="11"/>
      </c>
      <c r="M52" s="24">
        <v>0</v>
      </c>
      <c r="N52" s="24">
        <v>0</v>
      </c>
      <c r="O52" s="24">
        <v>0</v>
      </c>
      <c r="P52" s="24">
        <v>0</v>
      </c>
      <c r="Q52" s="26">
        <f t="shared" si="9"/>
      </c>
      <c r="R52" s="18">
        <v>0</v>
      </c>
      <c r="S52" s="18">
        <v>0</v>
      </c>
      <c r="T52" s="18">
        <v>0</v>
      </c>
      <c r="U52" s="18">
        <v>0</v>
      </c>
      <c r="V52" s="26">
        <f t="shared" si="4"/>
        <v>0</v>
      </c>
      <c r="W52" s="26">
        <f t="shared" si="12"/>
        <v>0</v>
      </c>
      <c r="X52" s="26">
        <f t="shared" si="13"/>
        <v>0</v>
      </c>
      <c r="Y52" s="26">
        <f t="shared" si="5"/>
        <v>0</v>
      </c>
      <c r="Z52" s="26">
        <f t="shared" si="6"/>
        <v>0</v>
      </c>
      <c r="AA52" s="26">
        <f t="shared" si="7"/>
        <v>0</v>
      </c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</row>
    <row r="53" spans="1:54" s="24" customFormat="1" ht="12">
      <c r="A53" s="1">
        <v>45</v>
      </c>
      <c r="B53" s="28" t="s">
        <v>261</v>
      </c>
      <c r="C53" s="28" t="s">
        <v>78</v>
      </c>
      <c r="D53" s="28">
        <v>1</v>
      </c>
      <c r="E53" s="28">
        <v>0</v>
      </c>
      <c r="F53" s="28">
        <v>0</v>
      </c>
      <c r="G53" s="26">
        <f t="shared" si="10"/>
        <v>45</v>
      </c>
      <c r="H53" s="23">
        <v>0</v>
      </c>
      <c r="I53" s="23">
        <v>0</v>
      </c>
      <c r="J53" s="23">
        <v>0</v>
      </c>
      <c r="K53" s="23">
        <v>0</v>
      </c>
      <c r="L53" s="26">
        <f t="shared" si="11"/>
      </c>
      <c r="M53" s="24">
        <v>0</v>
      </c>
      <c r="N53" s="24">
        <v>0</v>
      </c>
      <c r="O53" s="24">
        <v>0</v>
      </c>
      <c r="P53" s="24">
        <v>0</v>
      </c>
      <c r="Q53" s="26">
        <f t="shared" si="9"/>
      </c>
      <c r="R53" s="18">
        <v>0</v>
      </c>
      <c r="S53" s="18">
        <v>0</v>
      </c>
      <c r="T53" s="18">
        <v>0</v>
      </c>
      <c r="U53" s="18">
        <v>0</v>
      </c>
      <c r="V53" s="26">
        <f t="shared" si="4"/>
        <v>0</v>
      </c>
      <c r="W53" s="26">
        <f t="shared" si="12"/>
        <v>0</v>
      </c>
      <c r="X53" s="26">
        <f t="shared" si="13"/>
        <v>0</v>
      </c>
      <c r="Y53" s="26">
        <f t="shared" si="5"/>
        <v>0</v>
      </c>
      <c r="Z53" s="26">
        <f t="shared" si="6"/>
        <v>0</v>
      </c>
      <c r="AA53" s="26">
        <f t="shared" si="7"/>
        <v>0</v>
      </c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</row>
    <row r="54" spans="1:54" s="23" customFormat="1" ht="15" customHeight="1">
      <c r="A54" s="1">
        <v>46</v>
      </c>
      <c r="B54" s="28" t="s">
        <v>261</v>
      </c>
      <c r="C54" s="28" t="s">
        <v>78</v>
      </c>
      <c r="D54" s="28">
        <v>1</v>
      </c>
      <c r="E54" s="28">
        <v>0</v>
      </c>
      <c r="F54" s="28">
        <v>0</v>
      </c>
      <c r="G54" s="26">
        <f t="shared" si="10"/>
        <v>46</v>
      </c>
      <c r="H54" s="23">
        <v>0</v>
      </c>
      <c r="I54" s="23">
        <v>0</v>
      </c>
      <c r="J54" s="23">
        <v>0</v>
      </c>
      <c r="K54" s="23">
        <v>0</v>
      </c>
      <c r="L54" s="26">
        <f t="shared" si="11"/>
      </c>
      <c r="M54" s="24">
        <v>0</v>
      </c>
      <c r="N54" s="24">
        <v>0</v>
      </c>
      <c r="O54" s="24">
        <v>0</v>
      </c>
      <c r="P54" s="24">
        <v>0</v>
      </c>
      <c r="Q54" s="26">
        <f t="shared" si="9"/>
      </c>
      <c r="R54" s="18">
        <v>0</v>
      </c>
      <c r="S54" s="18">
        <v>0</v>
      </c>
      <c r="T54" s="18">
        <v>0</v>
      </c>
      <c r="U54" s="18">
        <v>0</v>
      </c>
      <c r="V54" s="26">
        <f t="shared" si="4"/>
        <v>0</v>
      </c>
      <c r="W54" s="26">
        <f t="shared" si="12"/>
        <v>0</v>
      </c>
      <c r="X54" s="26">
        <f t="shared" si="13"/>
        <v>0</v>
      </c>
      <c r="Y54" s="26">
        <f t="shared" si="5"/>
        <v>0</v>
      </c>
      <c r="Z54" s="26">
        <f t="shared" si="6"/>
        <v>0</v>
      </c>
      <c r="AA54" s="26">
        <f t="shared" si="7"/>
        <v>0</v>
      </c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</row>
    <row r="55" spans="1:54" s="24" customFormat="1" ht="12">
      <c r="A55" s="1">
        <v>47</v>
      </c>
      <c r="B55" s="28" t="s">
        <v>261</v>
      </c>
      <c r="C55" s="28" t="s">
        <v>78</v>
      </c>
      <c r="D55" s="28">
        <v>1</v>
      </c>
      <c r="E55" s="28">
        <v>0</v>
      </c>
      <c r="F55" s="28">
        <v>0</v>
      </c>
      <c r="G55" s="26">
        <f t="shared" si="10"/>
        <v>47</v>
      </c>
      <c r="H55" s="23">
        <v>0</v>
      </c>
      <c r="I55" s="23">
        <v>0</v>
      </c>
      <c r="J55" s="23">
        <v>0</v>
      </c>
      <c r="K55" s="23">
        <v>0</v>
      </c>
      <c r="L55" s="26">
        <f t="shared" si="11"/>
      </c>
      <c r="M55" s="24">
        <v>0</v>
      </c>
      <c r="N55" s="24">
        <v>0</v>
      </c>
      <c r="O55" s="24">
        <v>0</v>
      </c>
      <c r="P55" s="24">
        <v>0</v>
      </c>
      <c r="Q55" s="26">
        <f t="shared" si="9"/>
      </c>
      <c r="R55" s="18">
        <v>0</v>
      </c>
      <c r="S55" s="18">
        <v>0</v>
      </c>
      <c r="T55" s="18">
        <v>0</v>
      </c>
      <c r="U55" s="18">
        <v>0</v>
      </c>
      <c r="V55" s="26">
        <f t="shared" si="4"/>
        <v>0</v>
      </c>
      <c r="W55" s="26">
        <f t="shared" si="12"/>
        <v>0</v>
      </c>
      <c r="X55" s="26">
        <f t="shared" si="13"/>
        <v>0</v>
      </c>
      <c r="Y55" s="26">
        <f t="shared" si="5"/>
        <v>0</v>
      </c>
      <c r="Z55" s="26">
        <f t="shared" si="6"/>
        <v>0</v>
      </c>
      <c r="AA55" s="26">
        <f t="shared" si="7"/>
        <v>0</v>
      </c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</row>
    <row r="56" spans="1:54" s="23" customFormat="1" ht="15" customHeight="1">
      <c r="A56" s="1">
        <v>48</v>
      </c>
      <c r="B56" s="28" t="s">
        <v>261</v>
      </c>
      <c r="C56" s="28" t="s">
        <v>78</v>
      </c>
      <c r="D56" s="28">
        <v>1</v>
      </c>
      <c r="E56" s="28">
        <v>0</v>
      </c>
      <c r="F56" s="28">
        <v>0</v>
      </c>
      <c r="G56" s="26">
        <f t="shared" si="10"/>
        <v>48</v>
      </c>
      <c r="H56" s="23">
        <v>0</v>
      </c>
      <c r="I56" s="23">
        <v>0</v>
      </c>
      <c r="J56" s="23">
        <v>0</v>
      </c>
      <c r="K56" s="23">
        <v>0</v>
      </c>
      <c r="L56" s="26">
        <f t="shared" si="11"/>
      </c>
      <c r="M56" s="24">
        <v>0</v>
      </c>
      <c r="N56" s="24">
        <v>0</v>
      </c>
      <c r="O56" s="24">
        <v>0</v>
      </c>
      <c r="P56" s="24">
        <v>0</v>
      </c>
      <c r="Q56" s="26">
        <f t="shared" si="9"/>
      </c>
      <c r="R56" s="18">
        <v>0</v>
      </c>
      <c r="S56" s="18">
        <v>0</v>
      </c>
      <c r="T56" s="18">
        <v>0</v>
      </c>
      <c r="U56" s="18">
        <v>0</v>
      </c>
      <c r="V56" s="26">
        <f t="shared" si="4"/>
        <v>0</v>
      </c>
      <c r="W56" s="26">
        <f t="shared" si="12"/>
        <v>0</v>
      </c>
      <c r="X56" s="26">
        <f t="shared" si="13"/>
        <v>0</v>
      </c>
      <c r="Y56" s="26">
        <f t="shared" si="5"/>
        <v>0</v>
      </c>
      <c r="Z56" s="26">
        <f t="shared" si="6"/>
        <v>0</v>
      </c>
      <c r="AA56" s="26">
        <f t="shared" si="7"/>
        <v>0</v>
      </c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</row>
    <row r="57" spans="1:54" s="24" customFormat="1" ht="12">
      <c r="A57" s="1">
        <v>49</v>
      </c>
      <c r="B57" s="28" t="s">
        <v>261</v>
      </c>
      <c r="C57" s="28" t="s">
        <v>78</v>
      </c>
      <c r="D57" s="28">
        <v>1</v>
      </c>
      <c r="E57" s="28">
        <v>0</v>
      </c>
      <c r="F57" s="28">
        <v>0</v>
      </c>
      <c r="G57" s="26">
        <f t="shared" si="10"/>
        <v>49</v>
      </c>
      <c r="H57" s="23">
        <v>0</v>
      </c>
      <c r="I57" s="23">
        <v>0</v>
      </c>
      <c r="J57" s="23">
        <v>0</v>
      </c>
      <c r="K57" s="23">
        <v>0</v>
      </c>
      <c r="L57" s="26">
        <f t="shared" si="11"/>
      </c>
      <c r="M57" s="24">
        <v>0</v>
      </c>
      <c r="N57" s="24">
        <v>0</v>
      </c>
      <c r="O57" s="24">
        <v>0</v>
      </c>
      <c r="P57" s="24">
        <v>0</v>
      </c>
      <c r="Q57" s="26">
        <f t="shared" si="9"/>
      </c>
      <c r="R57" s="18">
        <v>0</v>
      </c>
      <c r="S57" s="18">
        <v>0</v>
      </c>
      <c r="T57" s="18">
        <v>0</v>
      </c>
      <c r="U57" s="18">
        <v>0</v>
      </c>
      <c r="V57" s="26">
        <f t="shared" si="4"/>
        <v>0</v>
      </c>
      <c r="W57" s="26">
        <f t="shared" si="12"/>
        <v>0</v>
      </c>
      <c r="X57" s="26">
        <f t="shared" si="13"/>
        <v>0</v>
      </c>
      <c r="Y57" s="26">
        <f t="shared" si="5"/>
        <v>0</v>
      </c>
      <c r="Z57" s="26">
        <f t="shared" si="6"/>
        <v>0</v>
      </c>
      <c r="AA57" s="26">
        <f t="shared" si="7"/>
        <v>0</v>
      </c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</row>
    <row r="58" spans="1:54" s="23" customFormat="1" ht="15" customHeight="1">
      <c r="A58" s="1">
        <v>50</v>
      </c>
      <c r="B58" s="28" t="s">
        <v>261</v>
      </c>
      <c r="C58" s="28" t="s">
        <v>78</v>
      </c>
      <c r="D58" s="28">
        <v>1</v>
      </c>
      <c r="E58" s="28">
        <v>0</v>
      </c>
      <c r="F58" s="28">
        <v>0</v>
      </c>
      <c r="G58" s="26">
        <f t="shared" si="10"/>
        <v>50</v>
      </c>
      <c r="H58" s="23">
        <v>0</v>
      </c>
      <c r="I58" s="23">
        <v>0</v>
      </c>
      <c r="J58" s="23">
        <v>0</v>
      </c>
      <c r="K58" s="23">
        <v>0</v>
      </c>
      <c r="L58" s="26">
        <f t="shared" si="11"/>
      </c>
      <c r="M58" s="24">
        <v>0</v>
      </c>
      <c r="N58" s="24">
        <v>0</v>
      </c>
      <c r="O58" s="24">
        <v>0</v>
      </c>
      <c r="P58" s="24">
        <v>0</v>
      </c>
      <c r="Q58" s="26">
        <f t="shared" si="9"/>
      </c>
      <c r="R58" s="18">
        <v>0</v>
      </c>
      <c r="S58" s="18">
        <v>0</v>
      </c>
      <c r="T58" s="18">
        <v>0</v>
      </c>
      <c r="U58" s="18">
        <v>0</v>
      </c>
      <c r="V58" s="26">
        <f t="shared" si="4"/>
        <v>0</v>
      </c>
      <c r="W58" s="26">
        <f t="shared" si="12"/>
        <v>0</v>
      </c>
      <c r="X58" s="26">
        <f t="shared" si="13"/>
        <v>0</v>
      </c>
      <c r="Y58" s="26">
        <f t="shared" si="5"/>
        <v>0</v>
      </c>
      <c r="Z58" s="26">
        <f t="shared" si="6"/>
        <v>0</v>
      </c>
      <c r="AA58" s="26">
        <f t="shared" si="7"/>
        <v>0</v>
      </c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</row>
    <row r="59" spans="1:54" s="24" customFormat="1" ht="12">
      <c r="A59" s="1">
        <v>51</v>
      </c>
      <c r="B59" s="28" t="s">
        <v>261</v>
      </c>
      <c r="C59" s="28" t="s">
        <v>78</v>
      </c>
      <c r="D59" s="28">
        <v>1</v>
      </c>
      <c r="E59" s="28">
        <v>0</v>
      </c>
      <c r="F59" s="28">
        <v>0</v>
      </c>
      <c r="G59" s="26">
        <f t="shared" si="10"/>
        <v>51</v>
      </c>
      <c r="H59" s="23">
        <v>0</v>
      </c>
      <c r="I59" s="23">
        <v>0</v>
      </c>
      <c r="J59" s="23">
        <v>0</v>
      </c>
      <c r="K59" s="23">
        <v>0</v>
      </c>
      <c r="L59" s="26">
        <f t="shared" si="11"/>
      </c>
      <c r="M59" s="24">
        <v>0</v>
      </c>
      <c r="N59" s="24">
        <v>0</v>
      </c>
      <c r="O59" s="24">
        <v>0</v>
      </c>
      <c r="P59" s="24">
        <v>0</v>
      </c>
      <c r="Q59" s="26">
        <f t="shared" si="9"/>
      </c>
      <c r="R59" s="18">
        <v>0</v>
      </c>
      <c r="S59" s="18">
        <v>0</v>
      </c>
      <c r="T59" s="18">
        <v>0</v>
      </c>
      <c r="U59" s="18">
        <v>0</v>
      </c>
      <c r="V59" s="26">
        <f t="shared" si="4"/>
        <v>0</v>
      </c>
      <c r="W59" s="26">
        <f t="shared" si="12"/>
        <v>0</v>
      </c>
      <c r="X59" s="26">
        <f t="shared" si="13"/>
        <v>0</v>
      </c>
      <c r="Y59" s="26">
        <f t="shared" si="5"/>
        <v>0</v>
      </c>
      <c r="Z59" s="26">
        <f t="shared" si="6"/>
        <v>0</v>
      </c>
      <c r="AA59" s="26">
        <f t="shared" si="7"/>
        <v>0</v>
      </c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</row>
    <row r="60" spans="1:54" s="23" customFormat="1" ht="15" customHeight="1">
      <c r="A60" s="1">
        <v>52</v>
      </c>
      <c r="B60" s="28" t="s">
        <v>261</v>
      </c>
      <c r="C60" s="28" t="s">
        <v>78</v>
      </c>
      <c r="D60" s="28">
        <v>1</v>
      </c>
      <c r="E60" s="28">
        <v>0</v>
      </c>
      <c r="F60" s="28">
        <v>0</v>
      </c>
      <c r="G60" s="26">
        <f t="shared" si="10"/>
        <v>52</v>
      </c>
      <c r="H60" s="23">
        <v>0</v>
      </c>
      <c r="I60" s="23">
        <v>0</v>
      </c>
      <c r="J60" s="23">
        <v>0</v>
      </c>
      <c r="K60" s="23">
        <v>0</v>
      </c>
      <c r="L60" s="26">
        <f t="shared" si="11"/>
      </c>
      <c r="M60" s="24">
        <v>0</v>
      </c>
      <c r="N60" s="24">
        <v>0</v>
      </c>
      <c r="O60" s="24">
        <v>0</v>
      </c>
      <c r="P60" s="24">
        <v>0</v>
      </c>
      <c r="Q60" s="26">
        <f t="shared" si="9"/>
      </c>
      <c r="R60" s="18">
        <v>0</v>
      </c>
      <c r="S60" s="18">
        <v>0</v>
      </c>
      <c r="T60" s="18">
        <v>0</v>
      </c>
      <c r="U60" s="18">
        <v>0</v>
      </c>
      <c r="V60" s="26">
        <f t="shared" si="4"/>
        <v>0</v>
      </c>
      <c r="W60" s="26">
        <f t="shared" si="12"/>
        <v>0</v>
      </c>
      <c r="X60" s="26">
        <f t="shared" si="13"/>
        <v>0</v>
      </c>
      <c r="Y60" s="26">
        <f t="shared" si="5"/>
        <v>0</v>
      </c>
      <c r="Z60" s="26">
        <f t="shared" si="6"/>
        <v>0</v>
      </c>
      <c r="AA60" s="26">
        <f t="shared" si="7"/>
        <v>0</v>
      </c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</row>
    <row r="61" spans="1:54" s="24" customFormat="1" ht="12">
      <c r="A61" s="1">
        <v>53</v>
      </c>
      <c r="B61" s="28" t="s">
        <v>261</v>
      </c>
      <c r="C61" s="28" t="s">
        <v>78</v>
      </c>
      <c r="D61" s="28">
        <v>1</v>
      </c>
      <c r="E61" s="28">
        <v>0</v>
      </c>
      <c r="F61" s="28">
        <v>0</v>
      </c>
      <c r="G61" s="26">
        <f t="shared" si="10"/>
        <v>53</v>
      </c>
      <c r="H61" s="23">
        <v>0</v>
      </c>
      <c r="I61" s="23">
        <v>0</v>
      </c>
      <c r="J61" s="23">
        <v>0</v>
      </c>
      <c r="K61" s="23">
        <v>0</v>
      </c>
      <c r="L61" s="26">
        <f t="shared" si="11"/>
      </c>
      <c r="M61" s="24">
        <v>0</v>
      </c>
      <c r="N61" s="24">
        <v>0</v>
      </c>
      <c r="O61" s="24">
        <v>0</v>
      </c>
      <c r="P61" s="24">
        <v>0</v>
      </c>
      <c r="Q61" s="26">
        <f t="shared" si="9"/>
      </c>
      <c r="R61" s="18">
        <v>0</v>
      </c>
      <c r="S61" s="18">
        <v>0</v>
      </c>
      <c r="T61" s="18">
        <v>0</v>
      </c>
      <c r="U61" s="18">
        <v>0</v>
      </c>
      <c r="V61" s="26">
        <f t="shared" si="4"/>
        <v>0</v>
      </c>
      <c r="W61" s="26">
        <f t="shared" si="12"/>
        <v>0</v>
      </c>
      <c r="X61" s="26">
        <f t="shared" si="13"/>
        <v>0</v>
      </c>
      <c r="Y61" s="26">
        <f t="shared" si="5"/>
        <v>0</v>
      </c>
      <c r="Z61" s="26">
        <f t="shared" si="6"/>
        <v>0</v>
      </c>
      <c r="AA61" s="26">
        <f t="shared" si="7"/>
        <v>0</v>
      </c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</row>
    <row r="62" spans="1:54" s="23" customFormat="1" ht="15" customHeight="1">
      <c r="A62" s="1">
        <v>54</v>
      </c>
      <c r="B62" s="28" t="s">
        <v>261</v>
      </c>
      <c r="C62" s="28" t="s">
        <v>78</v>
      </c>
      <c r="D62" s="28">
        <v>1</v>
      </c>
      <c r="E62" s="28">
        <v>0</v>
      </c>
      <c r="F62" s="28">
        <v>0</v>
      </c>
      <c r="G62" s="26">
        <f t="shared" si="10"/>
        <v>54</v>
      </c>
      <c r="H62" s="23">
        <v>0</v>
      </c>
      <c r="I62" s="23">
        <v>0</v>
      </c>
      <c r="J62" s="23">
        <v>0</v>
      </c>
      <c r="K62" s="23">
        <v>0</v>
      </c>
      <c r="L62" s="26">
        <f t="shared" si="11"/>
      </c>
      <c r="M62" s="24">
        <v>0</v>
      </c>
      <c r="N62" s="24">
        <v>0</v>
      </c>
      <c r="O62" s="24">
        <v>0</v>
      </c>
      <c r="P62" s="24">
        <v>0</v>
      </c>
      <c r="Q62" s="26">
        <f t="shared" si="9"/>
      </c>
      <c r="R62" s="18">
        <v>0</v>
      </c>
      <c r="S62" s="18">
        <v>0</v>
      </c>
      <c r="T62" s="18">
        <v>0</v>
      </c>
      <c r="U62" s="18">
        <v>0</v>
      </c>
      <c r="V62" s="26">
        <f t="shared" si="4"/>
        <v>0</v>
      </c>
      <c r="W62" s="26">
        <f t="shared" si="12"/>
        <v>0</v>
      </c>
      <c r="X62" s="26">
        <f t="shared" si="13"/>
        <v>0</v>
      </c>
      <c r="Y62" s="26">
        <f t="shared" si="5"/>
        <v>0</v>
      </c>
      <c r="Z62" s="26">
        <f t="shared" si="6"/>
        <v>0</v>
      </c>
      <c r="AA62" s="26">
        <f t="shared" si="7"/>
        <v>0</v>
      </c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</row>
    <row r="63" spans="1:54" s="24" customFormat="1" ht="12">
      <c r="A63" s="1">
        <v>55</v>
      </c>
      <c r="B63" s="28" t="s">
        <v>261</v>
      </c>
      <c r="C63" s="28" t="s">
        <v>78</v>
      </c>
      <c r="D63" s="28">
        <v>1</v>
      </c>
      <c r="E63" s="28">
        <v>0</v>
      </c>
      <c r="F63" s="28">
        <v>0</v>
      </c>
      <c r="G63" s="26">
        <f t="shared" si="10"/>
        <v>55</v>
      </c>
      <c r="H63" s="23">
        <v>0</v>
      </c>
      <c r="I63" s="23">
        <v>0</v>
      </c>
      <c r="J63" s="23">
        <v>0</v>
      </c>
      <c r="K63" s="23">
        <v>0</v>
      </c>
      <c r="L63" s="26">
        <f t="shared" si="11"/>
      </c>
      <c r="M63" s="24">
        <v>0</v>
      </c>
      <c r="N63" s="24">
        <v>0</v>
      </c>
      <c r="O63" s="24">
        <v>0</v>
      </c>
      <c r="P63" s="24">
        <v>0</v>
      </c>
      <c r="Q63" s="26">
        <f t="shared" si="9"/>
      </c>
      <c r="R63" s="18">
        <v>0</v>
      </c>
      <c r="S63" s="18">
        <v>0</v>
      </c>
      <c r="T63" s="18">
        <v>0</v>
      </c>
      <c r="U63" s="18">
        <v>0</v>
      </c>
      <c r="V63" s="26">
        <f t="shared" si="4"/>
        <v>0</v>
      </c>
      <c r="W63" s="26">
        <f t="shared" si="12"/>
        <v>0</v>
      </c>
      <c r="X63" s="26">
        <f t="shared" si="13"/>
        <v>0</v>
      </c>
      <c r="Y63" s="26">
        <f t="shared" si="5"/>
        <v>0</v>
      </c>
      <c r="Z63" s="26">
        <f t="shared" si="6"/>
        <v>0</v>
      </c>
      <c r="AA63" s="26">
        <f t="shared" si="7"/>
        <v>0</v>
      </c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</row>
    <row r="64" spans="1:54" s="23" customFormat="1" ht="10.5" customHeight="1">
      <c r="A64" s="1">
        <v>56</v>
      </c>
      <c r="B64" s="28" t="s">
        <v>261</v>
      </c>
      <c r="C64" s="28" t="s">
        <v>78</v>
      </c>
      <c r="D64" s="28">
        <v>1</v>
      </c>
      <c r="E64" s="28">
        <v>0</v>
      </c>
      <c r="F64" s="28">
        <v>0</v>
      </c>
      <c r="G64" s="26">
        <f t="shared" si="10"/>
        <v>56</v>
      </c>
      <c r="H64" s="23">
        <v>0</v>
      </c>
      <c r="I64" s="23">
        <v>0</v>
      </c>
      <c r="J64" s="23">
        <v>0</v>
      </c>
      <c r="K64" s="23">
        <v>0</v>
      </c>
      <c r="L64" s="26">
        <f t="shared" si="11"/>
      </c>
      <c r="M64" s="24">
        <v>0</v>
      </c>
      <c r="N64" s="24">
        <v>0</v>
      </c>
      <c r="O64" s="24">
        <v>0</v>
      </c>
      <c r="P64" s="24">
        <v>0</v>
      </c>
      <c r="Q64" s="26">
        <f t="shared" si="9"/>
      </c>
      <c r="R64" s="18">
        <v>0</v>
      </c>
      <c r="S64" s="18">
        <v>0</v>
      </c>
      <c r="T64" s="18">
        <v>0</v>
      </c>
      <c r="U64" s="18">
        <v>0</v>
      </c>
      <c r="V64" s="26">
        <f t="shared" si="4"/>
        <v>0</v>
      </c>
      <c r="W64" s="26">
        <f t="shared" si="12"/>
        <v>0</v>
      </c>
      <c r="X64" s="26">
        <f t="shared" si="13"/>
        <v>0</v>
      </c>
      <c r="Y64" s="26">
        <f t="shared" si="5"/>
        <v>0</v>
      </c>
      <c r="Z64" s="26">
        <f t="shared" si="6"/>
        <v>0</v>
      </c>
      <c r="AA64" s="26">
        <f t="shared" si="7"/>
        <v>0</v>
      </c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</row>
    <row r="65" spans="1:54" s="24" customFormat="1" ht="12">
      <c r="A65" s="1">
        <v>57</v>
      </c>
      <c r="B65" s="28" t="s">
        <v>261</v>
      </c>
      <c r="C65" s="28" t="s">
        <v>78</v>
      </c>
      <c r="D65" s="28">
        <v>1</v>
      </c>
      <c r="E65" s="28">
        <v>0</v>
      </c>
      <c r="F65" s="28">
        <v>0</v>
      </c>
      <c r="G65" s="26">
        <f t="shared" si="10"/>
        <v>57</v>
      </c>
      <c r="H65" s="23">
        <v>0</v>
      </c>
      <c r="I65" s="23">
        <v>0</v>
      </c>
      <c r="J65" s="23">
        <v>0</v>
      </c>
      <c r="K65" s="23">
        <v>0</v>
      </c>
      <c r="L65" s="26">
        <f t="shared" si="11"/>
      </c>
      <c r="M65" s="24">
        <v>0</v>
      </c>
      <c r="N65" s="24">
        <v>0</v>
      </c>
      <c r="O65" s="24">
        <v>0</v>
      </c>
      <c r="P65" s="24">
        <v>0</v>
      </c>
      <c r="Q65" s="26">
        <f t="shared" si="9"/>
      </c>
      <c r="R65" s="18">
        <v>0</v>
      </c>
      <c r="S65" s="18">
        <v>0</v>
      </c>
      <c r="T65" s="18">
        <v>0</v>
      </c>
      <c r="U65" s="18">
        <v>0</v>
      </c>
      <c r="V65" s="26">
        <f t="shared" si="4"/>
        <v>0</v>
      </c>
      <c r="W65" s="26">
        <f t="shared" si="12"/>
        <v>0</v>
      </c>
      <c r="X65" s="26">
        <f t="shared" si="13"/>
        <v>0</v>
      </c>
      <c r="Y65" s="26">
        <f t="shared" si="5"/>
        <v>0</v>
      </c>
      <c r="Z65" s="26">
        <f t="shared" si="6"/>
        <v>0</v>
      </c>
      <c r="AA65" s="26">
        <f t="shared" si="7"/>
        <v>0</v>
      </c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</row>
    <row r="66" spans="1:54" s="23" customFormat="1" ht="12">
      <c r="A66" s="1">
        <v>58</v>
      </c>
      <c r="B66" s="28" t="s">
        <v>261</v>
      </c>
      <c r="C66" s="28" t="s">
        <v>78</v>
      </c>
      <c r="D66" s="28">
        <v>1</v>
      </c>
      <c r="E66" s="28">
        <v>0</v>
      </c>
      <c r="F66" s="28">
        <v>0</v>
      </c>
      <c r="G66" s="26">
        <f t="shared" si="10"/>
        <v>58</v>
      </c>
      <c r="H66" s="23">
        <v>0</v>
      </c>
      <c r="I66" s="23">
        <v>0</v>
      </c>
      <c r="J66" s="23">
        <v>0</v>
      </c>
      <c r="K66" s="23">
        <v>0</v>
      </c>
      <c r="L66" s="26">
        <f t="shared" si="11"/>
      </c>
      <c r="M66" s="24">
        <v>0</v>
      </c>
      <c r="N66" s="24">
        <v>0</v>
      </c>
      <c r="O66" s="24">
        <v>0</v>
      </c>
      <c r="P66" s="24">
        <v>0</v>
      </c>
      <c r="Q66" s="26">
        <f t="shared" si="9"/>
      </c>
      <c r="R66" s="18">
        <v>0</v>
      </c>
      <c r="S66" s="18">
        <v>0</v>
      </c>
      <c r="T66" s="18">
        <v>0</v>
      </c>
      <c r="U66" s="18">
        <v>0</v>
      </c>
      <c r="V66" s="26">
        <f t="shared" si="4"/>
        <v>0</v>
      </c>
      <c r="W66" s="26">
        <f t="shared" si="12"/>
        <v>0</v>
      </c>
      <c r="X66" s="26">
        <f t="shared" si="13"/>
        <v>0</v>
      </c>
      <c r="Y66" s="26">
        <f t="shared" si="5"/>
        <v>0</v>
      </c>
      <c r="Z66" s="26">
        <f t="shared" si="6"/>
        <v>0</v>
      </c>
      <c r="AA66" s="26">
        <f t="shared" si="7"/>
        <v>0</v>
      </c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</row>
    <row r="67" spans="1:54" s="24" customFormat="1" ht="12">
      <c r="A67" s="1">
        <v>59</v>
      </c>
      <c r="B67" s="28" t="s">
        <v>261</v>
      </c>
      <c r="C67" s="28" t="s">
        <v>78</v>
      </c>
      <c r="D67" s="28">
        <v>1</v>
      </c>
      <c r="E67" s="28">
        <v>0</v>
      </c>
      <c r="F67" s="28">
        <v>0</v>
      </c>
      <c r="G67" s="26">
        <f t="shared" si="10"/>
        <v>59</v>
      </c>
      <c r="H67" s="23">
        <v>0</v>
      </c>
      <c r="I67" s="23">
        <v>0</v>
      </c>
      <c r="J67" s="23">
        <v>0</v>
      </c>
      <c r="K67" s="23">
        <v>0</v>
      </c>
      <c r="L67" s="26">
        <f t="shared" si="11"/>
      </c>
      <c r="M67" s="24">
        <v>0</v>
      </c>
      <c r="N67" s="24">
        <v>0</v>
      </c>
      <c r="O67" s="24">
        <v>0</v>
      </c>
      <c r="P67" s="24">
        <v>0</v>
      </c>
      <c r="Q67" s="26">
        <f t="shared" si="9"/>
      </c>
      <c r="R67" s="18">
        <v>0</v>
      </c>
      <c r="S67" s="18">
        <v>0</v>
      </c>
      <c r="T67" s="18">
        <v>0</v>
      </c>
      <c r="U67" s="18">
        <v>0</v>
      </c>
      <c r="V67" s="26">
        <f t="shared" si="4"/>
        <v>0</v>
      </c>
      <c r="W67" s="26">
        <f t="shared" si="12"/>
        <v>0</v>
      </c>
      <c r="X67" s="26">
        <f t="shared" si="13"/>
        <v>0</v>
      </c>
      <c r="Y67" s="26">
        <f t="shared" si="5"/>
        <v>0</v>
      </c>
      <c r="Z67" s="26">
        <f t="shared" si="6"/>
        <v>0</v>
      </c>
      <c r="AA67" s="26">
        <f t="shared" si="7"/>
        <v>0</v>
      </c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</row>
    <row r="68" spans="1:54" s="23" customFormat="1" ht="12">
      <c r="A68" s="1">
        <v>60</v>
      </c>
      <c r="B68" s="28" t="s">
        <v>261</v>
      </c>
      <c r="C68" s="28" t="s">
        <v>78</v>
      </c>
      <c r="D68" s="28">
        <v>1</v>
      </c>
      <c r="E68" s="28">
        <v>0</v>
      </c>
      <c r="F68" s="28">
        <v>0</v>
      </c>
      <c r="G68" s="26">
        <f t="shared" si="10"/>
        <v>60</v>
      </c>
      <c r="H68" s="23">
        <v>0</v>
      </c>
      <c r="I68" s="23">
        <v>0</v>
      </c>
      <c r="J68" s="23">
        <v>0</v>
      </c>
      <c r="K68" s="23">
        <v>0</v>
      </c>
      <c r="L68" s="26">
        <f t="shared" si="11"/>
      </c>
      <c r="M68" s="24">
        <v>0</v>
      </c>
      <c r="N68" s="24">
        <v>0</v>
      </c>
      <c r="O68" s="24">
        <v>0</v>
      </c>
      <c r="P68" s="24">
        <v>0</v>
      </c>
      <c r="Q68" s="26">
        <f t="shared" si="9"/>
      </c>
      <c r="R68" s="18">
        <v>0</v>
      </c>
      <c r="S68" s="18">
        <v>0</v>
      </c>
      <c r="T68" s="18">
        <v>0</v>
      </c>
      <c r="U68" s="18">
        <v>0</v>
      </c>
      <c r="V68" s="26">
        <f t="shared" si="4"/>
        <v>0</v>
      </c>
      <c r="W68" s="26">
        <f t="shared" si="12"/>
        <v>0</v>
      </c>
      <c r="X68" s="26">
        <f t="shared" si="13"/>
        <v>0</v>
      </c>
      <c r="Y68" s="26">
        <f t="shared" si="5"/>
        <v>0</v>
      </c>
      <c r="Z68" s="26">
        <f t="shared" si="6"/>
        <v>0</v>
      </c>
      <c r="AA68" s="26">
        <f t="shared" si="7"/>
        <v>0</v>
      </c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</row>
    <row r="69" spans="1:54" s="24" customFormat="1" ht="12">
      <c r="A69" s="1">
        <v>61</v>
      </c>
      <c r="B69" s="28" t="s">
        <v>261</v>
      </c>
      <c r="C69" s="28" t="s">
        <v>78</v>
      </c>
      <c r="D69" s="28">
        <v>1</v>
      </c>
      <c r="E69" s="28">
        <v>0</v>
      </c>
      <c r="F69" s="28">
        <v>0</v>
      </c>
      <c r="G69" s="26">
        <f t="shared" si="10"/>
        <v>61</v>
      </c>
      <c r="H69" s="23">
        <v>0</v>
      </c>
      <c r="I69" s="23">
        <v>0</v>
      </c>
      <c r="J69" s="23">
        <v>0</v>
      </c>
      <c r="K69" s="23">
        <v>0</v>
      </c>
      <c r="L69" s="26">
        <f t="shared" si="11"/>
      </c>
      <c r="M69" s="24">
        <v>0</v>
      </c>
      <c r="N69" s="24">
        <v>0</v>
      </c>
      <c r="O69" s="24">
        <v>0</v>
      </c>
      <c r="P69" s="24">
        <v>0</v>
      </c>
      <c r="Q69" s="26">
        <f t="shared" si="9"/>
      </c>
      <c r="R69" s="18">
        <v>0</v>
      </c>
      <c r="S69" s="18">
        <v>0</v>
      </c>
      <c r="T69" s="18">
        <v>0</v>
      </c>
      <c r="U69" s="18">
        <v>0</v>
      </c>
      <c r="V69" s="26">
        <f t="shared" si="4"/>
        <v>0</v>
      </c>
      <c r="W69" s="26">
        <f t="shared" si="12"/>
        <v>0</v>
      </c>
      <c r="X69" s="26">
        <f t="shared" si="13"/>
        <v>0</v>
      </c>
      <c r="Y69" s="26">
        <f t="shared" si="5"/>
        <v>0</v>
      </c>
      <c r="Z69" s="26">
        <f t="shared" si="6"/>
        <v>0</v>
      </c>
      <c r="AA69" s="26">
        <f t="shared" si="7"/>
        <v>0</v>
      </c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</row>
    <row r="70" spans="1:54" s="23" customFormat="1" ht="12">
      <c r="A70" s="1">
        <v>62</v>
      </c>
      <c r="B70" s="28" t="s">
        <v>261</v>
      </c>
      <c r="C70" s="28" t="s">
        <v>78</v>
      </c>
      <c r="D70" s="28">
        <v>1</v>
      </c>
      <c r="E70" s="28">
        <v>0</v>
      </c>
      <c r="F70" s="28">
        <v>0</v>
      </c>
      <c r="G70" s="26">
        <f t="shared" si="10"/>
        <v>62</v>
      </c>
      <c r="H70" s="23">
        <v>0</v>
      </c>
      <c r="I70" s="23">
        <v>0</v>
      </c>
      <c r="J70" s="23">
        <v>0</v>
      </c>
      <c r="K70" s="23">
        <v>0</v>
      </c>
      <c r="L70" s="26">
        <f t="shared" si="11"/>
      </c>
      <c r="M70" s="24">
        <v>0</v>
      </c>
      <c r="N70" s="24">
        <v>0</v>
      </c>
      <c r="O70" s="24">
        <v>0</v>
      </c>
      <c r="P70" s="24">
        <v>0</v>
      </c>
      <c r="Q70" s="26">
        <f t="shared" si="9"/>
      </c>
      <c r="R70" s="18">
        <v>0</v>
      </c>
      <c r="S70" s="18">
        <v>0</v>
      </c>
      <c r="T70" s="18">
        <v>0</v>
      </c>
      <c r="U70" s="18">
        <v>0</v>
      </c>
      <c r="V70" s="26">
        <f t="shared" si="4"/>
        <v>0</v>
      </c>
      <c r="W70" s="26">
        <f t="shared" si="12"/>
        <v>0</v>
      </c>
      <c r="X70" s="26">
        <f t="shared" si="13"/>
        <v>0</v>
      </c>
      <c r="Y70" s="26">
        <f t="shared" si="5"/>
        <v>0</v>
      </c>
      <c r="Z70" s="26">
        <f t="shared" si="6"/>
        <v>0</v>
      </c>
      <c r="AA70" s="26">
        <f t="shared" si="7"/>
        <v>0</v>
      </c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</row>
    <row r="71" spans="1:54" s="24" customFormat="1" ht="12">
      <c r="A71" s="1">
        <v>63</v>
      </c>
      <c r="B71" s="28" t="s">
        <v>261</v>
      </c>
      <c r="C71" s="28" t="s">
        <v>78</v>
      </c>
      <c r="D71" s="28">
        <v>1</v>
      </c>
      <c r="E71" s="28">
        <v>0</v>
      </c>
      <c r="F71" s="28">
        <v>0</v>
      </c>
      <c r="G71" s="26">
        <f t="shared" si="10"/>
        <v>63</v>
      </c>
      <c r="H71" s="23">
        <v>0</v>
      </c>
      <c r="I71" s="23">
        <v>0</v>
      </c>
      <c r="J71" s="23">
        <v>0</v>
      </c>
      <c r="K71" s="23">
        <v>0</v>
      </c>
      <c r="L71" s="26">
        <f t="shared" si="11"/>
      </c>
      <c r="M71" s="24">
        <v>0</v>
      </c>
      <c r="N71" s="24">
        <v>0</v>
      </c>
      <c r="O71" s="24">
        <v>0</v>
      </c>
      <c r="P71" s="24">
        <v>0</v>
      </c>
      <c r="Q71" s="26">
        <f t="shared" si="9"/>
      </c>
      <c r="R71" s="18">
        <v>0</v>
      </c>
      <c r="S71" s="18">
        <v>0</v>
      </c>
      <c r="T71" s="18">
        <v>0</v>
      </c>
      <c r="U71" s="18">
        <v>0</v>
      </c>
      <c r="V71" s="26">
        <f t="shared" si="4"/>
        <v>0</v>
      </c>
      <c r="W71" s="26">
        <f t="shared" si="12"/>
        <v>0</v>
      </c>
      <c r="X71" s="26">
        <f t="shared" si="13"/>
        <v>0</v>
      </c>
      <c r="Y71" s="26">
        <f t="shared" si="5"/>
        <v>0</v>
      </c>
      <c r="Z71" s="26">
        <f t="shared" si="6"/>
        <v>0</v>
      </c>
      <c r="AA71" s="26">
        <f t="shared" si="7"/>
        <v>0</v>
      </c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</row>
    <row r="72" spans="1:54" s="23" customFormat="1" ht="12">
      <c r="A72" s="1">
        <v>64</v>
      </c>
      <c r="B72" s="28" t="s">
        <v>261</v>
      </c>
      <c r="C72" s="28" t="s">
        <v>78</v>
      </c>
      <c r="D72" s="28">
        <v>1</v>
      </c>
      <c r="E72" s="28">
        <v>0</v>
      </c>
      <c r="F72" s="28">
        <v>0</v>
      </c>
      <c r="G72" s="26">
        <f t="shared" si="10"/>
        <v>64</v>
      </c>
      <c r="H72" s="23">
        <v>0</v>
      </c>
      <c r="I72" s="23">
        <v>0</v>
      </c>
      <c r="J72" s="23">
        <v>0</v>
      </c>
      <c r="K72" s="23">
        <v>0</v>
      </c>
      <c r="L72" s="26">
        <f t="shared" si="11"/>
      </c>
      <c r="M72" s="24">
        <v>0</v>
      </c>
      <c r="N72" s="24">
        <v>0</v>
      </c>
      <c r="O72" s="24">
        <v>0</v>
      </c>
      <c r="P72" s="24">
        <v>0</v>
      </c>
      <c r="Q72" s="26">
        <f t="shared" si="9"/>
      </c>
      <c r="R72" s="18">
        <v>0</v>
      </c>
      <c r="S72" s="18">
        <v>0</v>
      </c>
      <c r="T72" s="18">
        <v>0</v>
      </c>
      <c r="U72" s="18">
        <v>0</v>
      </c>
      <c r="V72" s="26">
        <f t="shared" si="4"/>
        <v>0</v>
      </c>
      <c r="W72" s="26">
        <f t="shared" si="12"/>
        <v>0</v>
      </c>
      <c r="X72" s="26">
        <f t="shared" si="13"/>
        <v>0</v>
      </c>
      <c r="Y72" s="26">
        <f t="shared" si="5"/>
        <v>0</v>
      </c>
      <c r="Z72" s="26">
        <f t="shared" si="6"/>
        <v>0</v>
      </c>
      <c r="AA72" s="26">
        <f t="shared" si="7"/>
        <v>0</v>
      </c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</row>
    <row r="73" spans="1:54" s="24" customFormat="1" ht="12">
      <c r="A73" s="1">
        <v>65</v>
      </c>
      <c r="B73" s="28" t="s">
        <v>261</v>
      </c>
      <c r="C73" s="28" t="s">
        <v>78</v>
      </c>
      <c r="D73" s="28">
        <v>1</v>
      </c>
      <c r="E73" s="28">
        <v>0</v>
      </c>
      <c r="F73" s="28">
        <v>0</v>
      </c>
      <c r="G73" s="26">
        <f t="shared" si="10"/>
        <v>65</v>
      </c>
      <c r="H73" s="23">
        <v>0</v>
      </c>
      <c r="I73" s="23">
        <v>0</v>
      </c>
      <c r="J73" s="23">
        <v>0</v>
      </c>
      <c r="K73" s="23">
        <v>0</v>
      </c>
      <c r="L73" s="26">
        <f t="shared" si="11"/>
      </c>
      <c r="M73" s="24">
        <v>0</v>
      </c>
      <c r="N73" s="24">
        <v>0</v>
      </c>
      <c r="O73" s="24">
        <v>0</v>
      </c>
      <c r="P73" s="24">
        <v>0</v>
      </c>
      <c r="Q73" s="26">
        <f t="shared" si="9"/>
      </c>
      <c r="R73" s="18">
        <v>0</v>
      </c>
      <c r="S73" s="18">
        <v>0</v>
      </c>
      <c r="T73" s="18">
        <v>0</v>
      </c>
      <c r="U73" s="18">
        <v>0</v>
      </c>
      <c r="V73" s="26">
        <f t="shared" si="4"/>
        <v>0</v>
      </c>
      <c r="W73" s="26">
        <f t="shared" si="12"/>
        <v>0</v>
      </c>
      <c r="X73" s="26">
        <f t="shared" si="13"/>
        <v>0</v>
      </c>
      <c r="Y73" s="26">
        <f t="shared" si="5"/>
        <v>0</v>
      </c>
      <c r="Z73" s="26">
        <f t="shared" si="6"/>
        <v>0</v>
      </c>
      <c r="AA73" s="26">
        <f t="shared" si="7"/>
        <v>0</v>
      </c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</row>
    <row r="74" spans="1:54" s="23" customFormat="1" ht="12">
      <c r="A74" s="1">
        <v>66</v>
      </c>
      <c r="B74" s="28" t="s">
        <v>261</v>
      </c>
      <c r="C74" s="28" t="s">
        <v>78</v>
      </c>
      <c r="D74" s="28">
        <v>1</v>
      </c>
      <c r="E74" s="28">
        <v>0</v>
      </c>
      <c r="F74" s="28">
        <v>0</v>
      </c>
      <c r="G74" s="26">
        <f t="shared" si="10"/>
        <v>66</v>
      </c>
      <c r="H74" s="23">
        <v>0</v>
      </c>
      <c r="I74" s="23">
        <v>0</v>
      </c>
      <c r="J74" s="23">
        <v>0</v>
      </c>
      <c r="K74" s="23">
        <v>0</v>
      </c>
      <c r="L74" s="26">
        <f t="shared" si="11"/>
      </c>
      <c r="M74" s="24">
        <v>0</v>
      </c>
      <c r="N74" s="24">
        <v>0</v>
      </c>
      <c r="O74" s="24">
        <v>0</v>
      </c>
      <c r="P74" s="24">
        <v>0</v>
      </c>
      <c r="Q74" s="26">
        <f t="shared" si="9"/>
      </c>
      <c r="R74" s="18">
        <v>0</v>
      </c>
      <c r="S74" s="18">
        <v>0</v>
      </c>
      <c r="T74" s="18">
        <v>0</v>
      </c>
      <c r="U74" s="18">
        <v>0</v>
      </c>
      <c r="V74" s="26">
        <f aca="true" t="shared" si="14" ref="V74:V96">IF($B74="wound",IF($D74=1,$K74-$H74,IF($D74=2,AVERAGE($K74-$H74,$P74-$M74),IF($D74=3,AVERAGE($K74-$H74,$P74-$M74,$U74-$R74),"FALSE"))),$K74-$H74)</f>
        <v>0</v>
      </c>
      <c r="W74" s="26">
        <f t="shared" si="12"/>
        <v>0</v>
      </c>
      <c r="X74" s="26">
        <f t="shared" si="13"/>
        <v>0</v>
      </c>
      <c r="Y74" s="26">
        <f aca="true" t="shared" si="15" ref="Y74:Y96">IF($B74="wound",$H74,0)</f>
        <v>0</v>
      </c>
      <c r="Z74" s="26">
        <f aca="true" t="shared" si="16" ref="Z74:Z96">IF($B74="wound",$M74,0)</f>
        <v>0</v>
      </c>
      <c r="AA74" s="26">
        <f aca="true" t="shared" si="17" ref="AA74:AA96">IF($B74="wound",$R74,0)</f>
        <v>0</v>
      </c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</row>
    <row r="75" spans="1:54" s="24" customFormat="1" ht="12">
      <c r="A75" s="1">
        <v>67</v>
      </c>
      <c r="B75" s="28" t="s">
        <v>261</v>
      </c>
      <c r="C75" s="28" t="s">
        <v>78</v>
      </c>
      <c r="D75" s="28">
        <v>1</v>
      </c>
      <c r="E75" s="28">
        <v>0</v>
      </c>
      <c r="F75" s="28">
        <v>0</v>
      </c>
      <c r="G75" s="26">
        <f t="shared" si="10"/>
        <v>67</v>
      </c>
      <c r="H75" s="23">
        <v>0</v>
      </c>
      <c r="I75" s="23">
        <v>0</v>
      </c>
      <c r="J75" s="23">
        <v>0</v>
      </c>
      <c r="K75" s="23">
        <v>0</v>
      </c>
      <c r="L75" s="26">
        <f t="shared" si="11"/>
      </c>
      <c r="M75" s="24">
        <v>0</v>
      </c>
      <c r="N75" s="24">
        <v>0</v>
      </c>
      <c r="O75" s="24">
        <v>0</v>
      </c>
      <c r="P75" s="24">
        <v>0</v>
      </c>
      <c r="Q75" s="26">
        <f t="shared" si="9"/>
      </c>
      <c r="R75" s="18">
        <v>0</v>
      </c>
      <c r="S75" s="18">
        <v>0</v>
      </c>
      <c r="T75" s="18">
        <v>0</v>
      </c>
      <c r="U75" s="18">
        <v>0</v>
      </c>
      <c r="V75" s="26">
        <f t="shared" si="14"/>
        <v>0</v>
      </c>
      <c r="W75" s="26">
        <f t="shared" si="12"/>
        <v>0</v>
      </c>
      <c r="X75" s="26">
        <f t="shared" si="13"/>
        <v>0</v>
      </c>
      <c r="Y75" s="26">
        <f t="shared" si="15"/>
        <v>0</v>
      </c>
      <c r="Z75" s="26">
        <f t="shared" si="16"/>
        <v>0</v>
      </c>
      <c r="AA75" s="26">
        <f t="shared" si="17"/>
        <v>0</v>
      </c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</row>
    <row r="76" spans="1:54" ht="12">
      <c r="A76" s="1">
        <v>68</v>
      </c>
      <c r="B76" s="28" t="s">
        <v>261</v>
      </c>
      <c r="C76" s="28" t="s">
        <v>78</v>
      </c>
      <c r="D76" s="28">
        <v>1</v>
      </c>
      <c r="E76" s="28">
        <v>0</v>
      </c>
      <c r="F76" s="28">
        <v>0</v>
      </c>
      <c r="G76" s="26">
        <f t="shared" si="10"/>
        <v>68</v>
      </c>
      <c r="H76" s="23">
        <v>0</v>
      </c>
      <c r="I76" s="23">
        <v>0</v>
      </c>
      <c r="J76" s="23">
        <v>0</v>
      </c>
      <c r="K76" s="23">
        <v>0</v>
      </c>
      <c r="L76" s="26">
        <f t="shared" si="11"/>
      </c>
      <c r="M76" s="24">
        <v>0</v>
      </c>
      <c r="N76" s="24">
        <v>0</v>
      </c>
      <c r="O76" s="24">
        <v>0</v>
      </c>
      <c r="P76" s="24">
        <v>0</v>
      </c>
      <c r="Q76" s="26">
        <f t="shared" si="9"/>
      </c>
      <c r="R76" s="18">
        <v>0</v>
      </c>
      <c r="S76" s="18">
        <v>0</v>
      </c>
      <c r="T76" s="18">
        <v>0</v>
      </c>
      <c r="U76" s="18">
        <v>0</v>
      </c>
      <c r="V76" s="26">
        <f t="shared" si="14"/>
        <v>0</v>
      </c>
      <c r="W76" s="26">
        <f t="shared" si="12"/>
        <v>0</v>
      </c>
      <c r="X76" s="26">
        <f t="shared" si="13"/>
        <v>0</v>
      </c>
      <c r="Y76" s="26">
        <f t="shared" si="15"/>
        <v>0</v>
      </c>
      <c r="Z76" s="26">
        <f t="shared" si="16"/>
        <v>0</v>
      </c>
      <c r="AA76" s="26">
        <f t="shared" si="17"/>
        <v>0</v>
      </c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</row>
    <row r="77" spans="1:54" ht="12">
      <c r="A77" s="1">
        <v>69</v>
      </c>
      <c r="B77" s="28" t="s">
        <v>261</v>
      </c>
      <c r="C77" s="28" t="s">
        <v>78</v>
      </c>
      <c r="D77" s="28">
        <v>1</v>
      </c>
      <c r="E77" s="28">
        <v>0</v>
      </c>
      <c r="F77" s="28">
        <v>0</v>
      </c>
      <c r="G77" s="26">
        <f t="shared" si="10"/>
        <v>69</v>
      </c>
      <c r="H77" s="23">
        <v>0</v>
      </c>
      <c r="I77" s="23">
        <v>0</v>
      </c>
      <c r="J77" s="23">
        <v>0</v>
      </c>
      <c r="K77" s="23">
        <v>0</v>
      </c>
      <c r="L77" s="26">
        <f t="shared" si="11"/>
      </c>
      <c r="M77" s="24">
        <v>0</v>
      </c>
      <c r="N77" s="24">
        <v>0</v>
      </c>
      <c r="O77" s="24">
        <v>0</v>
      </c>
      <c r="P77" s="24">
        <v>0</v>
      </c>
      <c r="Q77" s="26">
        <f t="shared" si="9"/>
      </c>
      <c r="R77" s="18">
        <v>0</v>
      </c>
      <c r="S77" s="18">
        <v>0</v>
      </c>
      <c r="T77" s="18">
        <v>0</v>
      </c>
      <c r="U77" s="18">
        <v>0</v>
      </c>
      <c r="V77" s="26">
        <f t="shared" si="14"/>
        <v>0</v>
      </c>
      <c r="W77" s="26">
        <f t="shared" si="12"/>
        <v>0</v>
      </c>
      <c r="X77" s="26">
        <f t="shared" si="13"/>
        <v>0</v>
      </c>
      <c r="Y77" s="26">
        <f t="shared" si="15"/>
        <v>0</v>
      </c>
      <c r="Z77" s="26">
        <f t="shared" si="16"/>
        <v>0</v>
      </c>
      <c r="AA77" s="26">
        <f t="shared" si="17"/>
        <v>0</v>
      </c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</row>
    <row r="78" spans="1:54" ht="12">
      <c r="A78" s="1">
        <v>70</v>
      </c>
      <c r="B78" s="28" t="s">
        <v>261</v>
      </c>
      <c r="C78" s="28" t="s">
        <v>78</v>
      </c>
      <c r="D78" s="28">
        <v>1</v>
      </c>
      <c r="E78" s="28">
        <v>0</v>
      </c>
      <c r="F78" s="28">
        <v>0</v>
      </c>
      <c r="G78" s="26">
        <f t="shared" si="10"/>
        <v>70</v>
      </c>
      <c r="H78" s="23">
        <v>0</v>
      </c>
      <c r="I78" s="23">
        <v>0</v>
      </c>
      <c r="J78" s="23">
        <v>0</v>
      </c>
      <c r="K78" s="23">
        <v>0</v>
      </c>
      <c r="L78" s="26">
        <f t="shared" si="11"/>
      </c>
      <c r="M78" s="24">
        <v>0</v>
      </c>
      <c r="N78" s="24">
        <v>0</v>
      </c>
      <c r="O78" s="24">
        <v>0</v>
      </c>
      <c r="P78" s="24">
        <v>0</v>
      </c>
      <c r="Q78" s="26">
        <f t="shared" si="9"/>
      </c>
      <c r="R78" s="18">
        <v>0</v>
      </c>
      <c r="S78" s="18">
        <v>0</v>
      </c>
      <c r="T78" s="18">
        <v>0</v>
      </c>
      <c r="U78" s="18">
        <v>0</v>
      </c>
      <c r="V78" s="26">
        <f t="shared" si="14"/>
        <v>0</v>
      </c>
      <c r="W78" s="26">
        <f t="shared" si="12"/>
        <v>0</v>
      </c>
      <c r="X78" s="26">
        <f t="shared" si="13"/>
        <v>0</v>
      </c>
      <c r="Y78" s="26">
        <f t="shared" si="15"/>
        <v>0</v>
      </c>
      <c r="Z78" s="26">
        <f t="shared" si="16"/>
        <v>0</v>
      </c>
      <c r="AA78" s="26">
        <f t="shared" si="17"/>
        <v>0</v>
      </c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</row>
    <row r="79" spans="1:54" ht="12">
      <c r="A79" s="1">
        <v>71</v>
      </c>
      <c r="B79" s="28" t="s">
        <v>261</v>
      </c>
      <c r="C79" s="28" t="s">
        <v>78</v>
      </c>
      <c r="D79" s="28">
        <v>1</v>
      </c>
      <c r="E79" s="28">
        <v>0</v>
      </c>
      <c r="F79" s="28">
        <v>0</v>
      </c>
      <c r="G79" s="26">
        <f t="shared" si="10"/>
        <v>71</v>
      </c>
      <c r="H79" s="23">
        <v>0</v>
      </c>
      <c r="I79" s="23">
        <v>0</v>
      </c>
      <c r="J79" s="23">
        <v>0</v>
      </c>
      <c r="K79" s="23">
        <v>0</v>
      </c>
      <c r="L79" s="26">
        <f t="shared" si="11"/>
      </c>
      <c r="M79" s="24">
        <v>0</v>
      </c>
      <c r="N79" s="24">
        <v>0</v>
      </c>
      <c r="O79" s="24">
        <v>0</v>
      </c>
      <c r="P79" s="24">
        <v>0</v>
      </c>
      <c r="Q79" s="26">
        <f t="shared" si="9"/>
      </c>
      <c r="R79" s="18">
        <v>0</v>
      </c>
      <c r="S79" s="18">
        <v>0</v>
      </c>
      <c r="T79" s="18">
        <v>0</v>
      </c>
      <c r="U79" s="18">
        <v>0</v>
      </c>
      <c r="V79" s="26">
        <f t="shared" si="14"/>
        <v>0</v>
      </c>
      <c r="W79" s="26">
        <f t="shared" si="12"/>
        <v>0</v>
      </c>
      <c r="X79" s="26">
        <f t="shared" si="13"/>
        <v>0</v>
      </c>
      <c r="Y79" s="26">
        <f t="shared" si="15"/>
        <v>0</v>
      </c>
      <c r="Z79" s="26">
        <f t="shared" si="16"/>
        <v>0</v>
      </c>
      <c r="AA79" s="26">
        <f t="shared" si="17"/>
        <v>0</v>
      </c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</row>
    <row r="80" spans="1:54" ht="12">
      <c r="A80" s="1">
        <v>72</v>
      </c>
      <c r="B80" s="28" t="s">
        <v>261</v>
      </c>
      <c r="C80" s="28" t="s">
        <v>78</v>
      </c>
      <c r="D80" s="28">
        <v>1</v>
      </c>
      <c r="E80" s="28">
        <v>0</v>
      </c>
      <c r="F80" s="28">
        <v>0</v>
      </c>
      <c r="G80" s="26">
        <f t="shared" si="10"/>
        <v>72</v>
      </c>
      <c r="H80" s="23">
        <v>0</v>
      </c>
      <c r="I80" s="23">
        <v>0</v>
      </c>
      <c r="J80" s="23">
        <v>0</v>
      </c>
      <c r="K80" s="23">
        <v>0</v>
      </c>
      <c r="L80" s="26">
        <f t="shared" si="11"/>
      </c>
      <c r="M80" s="24">
        <v>0</v>
      </c>
      <c r="N80" s="24">
        <v>0</v>
      </c>
      <c r="O80" s="24">
        <v>0</v>
      </c>
      <c r="P80" s="24">
        <v>0</v>
      </c>
      <c r="Q80" s="26">
        <f t="shared" si="9"/>
      </c>
      <c r="R80" s="18">
        <v>0</v>
      </c>
      <c r="S80" s="18">
        <v>0</v>
      </c>
      <c r="T80" s="18">
        <v>0</v>
      </c>
      <c r="U80" s="18">
        <v>0</v>
      </c>
      <c r="V80" s="26">
        <f t="shared" si="14"/>
        <v>0</v>
      </c>
      <c r="W80" s="26">
        <f t="shared" si="12"/>
        <v>0</v>
      </c>
      <c r="X80" s="26">
        <f t="shared" si="13"/>
        <v>0</v>
      </c>
      <c r="Y80" s="26">
        <f t="shared" si="15"/>
        <v>0</v>
      </c>
      <c r="Z80" s="26">
        <f t="shared" si="16"/>
        <v>0</v>
      </c>
      <c r="AA80" s="26">
        <f t="shared" si="17"/>
        <v>0</v>
      </c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</row>
    <row r="81" spans="1:54" ht="12">
      <c r="A81" s="1">
        <v>73</v>
      </c>
      <c r="B81" s="28" t="s">
        <v>261</v>
      </c>
      <c r="C81" s="28" t="s">
        <v>78</v>
      </c>
      <c r="D81" s="28">
        <v>1</v>
      </c>
      <c r="E81" s="28">
        <v>0</v>
      </c>
      <c r="F81" s="28">
        <v>0</v>
      </c>
      <c r="G81" s="26">
        <f t="shared" si="10"/>
        <v>73</v>
      </c>
      <c r="H81" s="23">
        <v>0</v>
      </c>
      <c r="I81" s="23">
        <v>0</v>
      </c>
      <c r="J81" s="23">
        <v>0</v>
      </c>
      <c r="K81" s="23">
        <v>0</v>
      </c>
      <c r="L81" s="26">
        <f t="shared" si="11"/>
      </c>
      <c r="M81" s="24">
        <v>0</v>
      </c>
      <c r="N81" s="24">
        <v>0</v>
      </c>
      <c r="O81" s="24">
        <v>0</v>
      </c>
      <c r="P81" s="24">
        <v>0</v>
      </c>
      <c r="Q81" s="26">
        <f t="shared" si="9"/>
      </c>
      <c r="R81" s="18">
        <v>0</v>
      </c>
      <c r="S81" s="18">
        <v>0</v>
      </c>
      <c r="T81" s="18">
        <v>0</v>
      </c>
      <c r="U81" s="18">
        <v>0</v>
      </c>
      <c r="V81" s="26">
        <f t="shared" si="14"/>
        <v>0</v>
      </c>
      <c r="W81" s="26">
        <f t="shared" si="12"/>
        <v>0</v>
      </c>
      <c r="X81" s="26">
        <f t="shared" si="13"/>
        <v>0</v>
      </c>
      <c r="Y81" s="26">
        <f t="shared" si="15"/>
        <v>0</v>
      </c>
      <c r="Z81" s="26">
        <f t="shared" si="16"/>
        <v>0</v>
      </c>
      <c r="AA81" s="26">
        <f t="shared" si="17"/>
        <v>0</v>
      </c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</row>
    <row r="82" spans="1:54" ht="12">
      <c r="A82" s="1">
        <v>74</v>
      </c>
      <c r="B82" s="28" t="s">
        <v>261</v>
      </c>
      <c r="C82" s="28" t="s">
        <v>78</v>
      </c>
      <c r="D82" s="28">
        <v>1</v>
      </c>
      <c r="E82" s="28">
        <v>0</v>
      </c>
      <c r="F82" s="28">
        <v>0</v>
      </c>
      <c r="G82" s="26">
        <f t="shared" si="10"/>
        <v>74</v>
      </c>
      <c r="H82" s="23">
        <v>0</v>
      </c>
      <c r="I82" s="23">
        <v>0</v>
      </c>
      <c r="J82" s="23">
        <v>0</v>
      </c>
      <c r="K82" s="23">
        <v>0</v>
      </c>
      <c r="L82" s="26">
        <f t="shared" si="11"/>
      </c>
      <c r="M82" s="24">
        <v>0</v>
      </c>
      <c r="N82" s="24">
        <v>0</v>
      </c>
      <c r="O82" s="24">
        <v>0</v>
      </c>
      <c r="P82" s="24">
        <v>0</v>
      </c>
      <c r="Q82" s="26">
        <f t="shared" si="9"/>
      </c>
      <c r="R82" s="18">
        <v>0</v>
      </c>
      <c r="S82" s="18">
        <v>0</v>
      </c>
      <c r="T82" s="18">
        <v>0</v>
      </c>
      <c r="U82" s="18">
        <v>0</v>
      </c>
      <c r="V82" s="26">
        <f t="shared" si="14"/>
        <v>0</v>
      </c>
      <c r="W82" s="26">
        <f t="shared" si="12"/>
        <v>0</v>
      </c>
      <c r="X82" s="26">
        <f t="shared" si="13"/>
        <v>0</v>
      </c>
      <c r="Y82" s="26">
        <f t="shared" si="15"/>
        <v>0</v>
      </c>
      <c r="Z82" s="26">
        <f t="shared" si="16"/>
        <v>0</v>
      </c>
      <c r="AA82" s="26">
        <f t="shared" si="17"/>
        <v>0</v>
      </c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</row>
    <row r="83" spans="1:54" ht="12">
      <c r="A83" s="1">
        <v>75</v>
      </c>
      <c r="B83" s="28" t="s">
        <v>261</v>
      </c>
      <c r="C83" s="28" t="s">
        <v>78</v>
      </c>
      <c r="D83" s="28">
        <v>1</v>
      </c>
      <c r="E83" s="28">
        <v>0</v>
      </c>
      <c r="F83" s="28">
        <v>0</v>
      </c>
      <c r="G83" s="26">
        <f t="shared" si="10"/>
        <v>75</v>
      </c>
      <c r="H83" s="23">
        <v>0</v>
      </c>
      <c r="I83" s="23">
        <v>0</v>
      </c>
      <c r="J83" s="23">
        <v>0</v>
      </c>
      <c r="K83" s="23">
        <v>0</v>
      </c>
      <c r="L83" s="26">
        <f t="shared" si="11"/>
      </c>
      <c r="M83" s="24">
        <v>0</v>
      </c>
      <c r="N83" s="24">
        <v>0</v>
      </c>
      <c r="O83" s="24">
        <v>0</v>
      </c>
      <c r="P83" s="24">
        <v>0</v>
      </c>
      <c r="Q83" s="26">
        <f t="shared" si="9"/>
      </c>
      <c r="R83" s="18">
        <v>0</v>
      </c>
      <c r="S83" s="18">
        <v>0</v>
      </c>
      <c r="T83" s="18">
        <v>0</v>
      </c>
      <c r="U83" s="18">
        <v>0</v>
      </c>
      <c r="V83" s="26">
        <f t="shared" si="14"/>
        <v>0</v>
      </c>
      <c r="W83" s="26">
        <f t="shared" si="12"/>
        <v>0</v>
      </c>
      <c r="X83" s="26">
        <f t="shared" si="13"/>
        <v>0</v>
      </c>
      <c r="Y83" s="26">
        <f t="shared" si="15"/>
        <v>0</v>
      </c>
      <c r="Z83" s="26">
        <f t="shared" si="16"/>
        <v>0</v>
      </c>
      <c r="AA83" s="26">
        <f t="shared" si="17"/>
        <v>0</v>
      </c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</row>
    <row r="84" spans="1:54" ht="12">
      <c r="A84" s="1">
        <v>76</v>
      </c>
      <c r="B84" s="28" t="s">
        <v>261</v>
      </c>
      <c r="C84" s="28" t="s">
        <v>78</v>
      </c>
      <c r="D84" s="28">
        <v>1</v>
      </c>
      <c r="E84" s="28">
        <v>0</v>
      </c>
      <c r="F84" s="28">
        <v>0</v>
      </c>
      <c r="G84" s="26">
        <f t="shared" si="10"/>
        <v>76</v>
      </c>
      <c r="H84" s="23">
        <v>0</v>
      </c>
      <c r="I84" s="23">
        <v>0</v>
      </c>
      <c r="J84" s="23">
        <v>0</v>
      </c>
      <c r="K84" s="23">
        <v>0</v>
      </c>
      <c r="L84" s="26">
        <f t="shared" si="11"/>
      </c>
      <c r="M84" s="24">
        <v>0</v>
      </c>
      <c r="N84" s="24">
        <v>0</v>
      </c>
      <c r="O84" s="24">
        <v>0</v>
      </c>
      <c r="P84" s="24">
        <v>0</v>
      </c>
      <c r="Q84" s="26">
        <f t="shared" si="9"/>
      </c>
      <c r="R84" s="18">
        <v>0</v>
      </c>
      <c r="S84" s="18">
        <v>0</v>
      </c>
      <c r="T84" s="18">
        <v>0</v>
      </c>
      <c r="U84" s="18">
        <v>0</v>
      </c>
      <c r="V84" s="26">
        <f t="shared" si="14"/>
        <v>0</v>
      </c>
      <c r="W84" s="26">
        <f t="shared" si="12"/>
        <v>0</v>
      </c>
      <c r="X84" s="26">
        <f t="shared" si="13"/>
        <v>0</v>
      </c>
      <c r="Y84" s="26">
        <f t="shared" si="15"/>
        <v>0</v>
      </c>
      <c r="Z84" s="26">
        <f t="shared" si="16"/>
        <v>0</v>
      </c>
      <c r="AA84" s="26">
        <f t="shared" si="17"/>
        <v>0</v>
      </c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</row>
    <row r="85" spans="1:54" ht="12">
      <c r="A85" s="1">
        <v>77</v>
      </c>
      <c r="B85" s="28" t="s">
        <v>261</v>
      </c>
      <c r="C85" s="28" t="s">
        <v>78</v>
      </c>
      <c r="D85" s="28">
        <v>1</v>
      </c>
      <c r="E85" s="28">
        <v>0</v>
      </c>
      <c r="F85" s="28">
        <v>0</v>
      </c>
      <c r="G85" s="26">
        <f t="shared" si="10"/>
        <v>77</v>
      </c>
      <c r="H85" s="23">
        <v>0</v>
      </c>
      <c r="I85" s="23">
        <v>0</v>
      </c>
      <c r="J85" s="23">
        <v>0</v>
      </c>
      <c r="K85" s="23">
        <v>0</v>
      </c>
      <c r="L85" s="26">
        <f t="shared" si="11"/>
      </c>
      <c r="M85" s="24">
        <v>0</v>
      </c>
      <c r="N85" s="24">
        <v>0</v>
      </c>
      <c r="O85" s="24">
        <v>0</v>
      </c>
      <c r="P85" s="24">
        <v>0</v>
      </c>
      <c r="Q85" s="26">
        <f t="shared" si="9"/>
      </c>
      <c r="R85" s="18">
        <v>0</v>
      </c>
      <c r="S85" s="18">
        <v>0</v>
      </c>
      <c r="T85" s="18">
        <v>0</v>
      </c>
      <c r="U85" s="18">
        <v>0</v>
      </c>
      <c r="V85" s="26">
        <f t="shared" si="14"/>
        <v>0</v>
      </c>
      <c r="W85" s="26">
        <f t="shared" si="12"/>
        <v>0</v>
      </c>
      <c r="X85" s="26">
        <f t="shared" si="13"/>
        <v>0</v>
      </c>
      <c r="Y85" s="26">
        <f t="shared" si="15"/>
        <v>0</v>
      </c>
      <c r="Z85" s="26">
        <f t="shared" si="16"/>
        <v>0</v>
      </c>
      <c r="AA85" s="26">
        <f t="shared" si="17"/>
        <v>0</v>
      </c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</row>
    <row r="86" spans="1:54" ht="12">
      <c r="A86" s="1">
        <v>78</v>
      </c>
      <c r="B86" s="28" t="s">
        <v>261</v>
      </c>
      <c r="C86" s="28" t="s">
        <v>78</v>
      </c>
      <c r="D86" s="28">
        <v>1</v>
      </c>
      <c r="E86" s="28">
        <v>0</v>
      </c>
      <c r="F86" s="28">
        <v>0</v>
      </c>
      <c r="G86" s="26">
        <f t="shared" si="10"/>
        <v>78</v>
      </c>
      <c r="H86" s="23">
        <v>0</v>
      </c>
      <c r="I86" s="23">
        <v>0</v>
      </c>
      <c r="J86" s="23">
        <v>0</v>
      </c>
      <c r="K86" s="23">
        <v>0</v>
      </c>
      <c r="L86" s="26">
        <f t="shared" si="11"/>
      </c>
      <c r="M86" s="24">
        <v>0</v>
      </c>
      <c r="N86" s="24">
        <v>0</v>
      </c>
      <c r="O86" s="24">
        <v>0</v>
      </c>
      <c r="P86" s="24">
        <v>0</v>
      </c>
      <c r="Q86" s="26">
        <f t="shared" si="9"/>
      </c>
      <c r="R86" s="18">
        <v>0</v>
      </c>
      <c r="S86" s="18">
        <v>0</v>
      </c>
      <c r="T86" s="18">
        <v>0</v>
      </c>
      <c r="U86" s="18">
        <v>0</v>
      </c>
      <c r="V86" s="26">
        <f t="shared" si="14"/>
        <v>0</v>
      </c>
      <c r="W86" s="26">
        <f t="shared" si="12"/>
        <v>0</v>
      </c>
      <c r="X86" s="26">
        <f t="shared" si="13"/>
        <v>0</v>
      </c>
      <c r="Y86" s="26">
        <f t="shared" si="15"/>
        <v>0</v>
      </c>
      <c r="Z86" s="26">
        <f t="shared" si="16"/>
        <v>0</v>
      </c>
      <c r="AA86" s="26">
        <f t="shared" si="17"/>
        <v>0</v>
      </c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</row>
    <row r="87" spans="1:54" ht="12">
      <c r="A87" s="1">
        <v>79</v>
      </c>
      <c r="B87" s="28" t="s">
        <v>261</v>
      </c>
      <c r="C87" s="28" t="s">
        <v>78</v>
      </c>
      <c r="D87" s="28">
        <v>1</v>
      </c>
      <c r="E87" s="28">
        <v>0</v>
      </c>
      <c r="F87" s="28">
        <v>0</v>
      </c>
      <c r="G87" s="26">
        <f t="shared" si="10"/>
        <v>79</v>
      </c>
      <c r="H87" s="23">
        <v>0</v>
      </c>
      <c r="I87" s="23">
        <v>0</v>
      </c>
      <c r="J87" s="23">
        <v>0</v>
      </c>
      <c r="K87" s="23">
        <v>0</v>
      </c>
      <c r="L87" s="26">
        <f t="shared" si="11"/>
      </c>
      <c r="M87" s="24">
        <v>0</v>
      </c>
      <c r="N87" s="24">
        <v>0</v>
      </c>
      <c r="O87" s="24">
        <v>0</v>
      </c>
      <c r="P87" s="24">
        <v>0</v>
      </c>
      <c r="Q87" s="26">
        <f t="shared" si="9"/>
      </c>
      <c r="R87" s="18">
        <v>0</v>
      </c>
      <c r="S87" s="18">
        <v>0</v>
      </c>
      <c r="T87" s="18">
        <v>0</v>
      </c>
      <c r="U87" s="18">
        <v>0</v>
      </c>
      <c r="V87" s="26">
        <f t="shared" si="14"/>
        <v>0</v>
      </c>
      <c r="W87" s="26">
        <f t="shared" si="12"/>
        <v>0</v>
      </c>
      <c r="X87" s="26">
        <f t="shared" si="13"/>
        <v>0</v>
      </c>
      <c r="Y87" s="26">
        <f t="shared" si="15"/>
        <v>0</v>
      </c>
      <c r="Z87" s="26">
        <f t="shared" si="16"/>
        <v>0</v>
      </c>
      <c r="AA87" s="26">
        <f t="shared" si="17"/>
        <v>0</v>
      </c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</row>
    <row r="88" spans="1:54" ht="12">
      <c r="A88" s="1">
        <v>80</v>
      </c>
      <c r="B88" s="28" t="s">
        <v>261</v>
      </c>
      <c r="C88" s="28" t="s">
        <v>78</v>
      </c>
      <c r="D88" s="28">
        <v>1</v>
      </c>
      <c r="E88" s="28">
        <v>0</v>
      </c>
      <c r="F88" s="28">
        <v>0</v>
      </c>
      <c r="G88" s="26">
        <f t="shared" si="10"/>
        <v>80</v>
      </c>
      <c r="H88" s="23">
        <v>0</v>
      </c>
      <c r="I88" s="23">
        <v>0</v>
      </c>
      <c r="J88" s="23">
        <v>0</v>
      </c>
      <c r="K88" s="23">
        <v>0</v>
      </c>
      <c r="L88" s="26">
        <f t="shared" si="11"/>
      </c>
      <c r="M88" s="24">
        <v>0</v>
      </c>
      <c r="N88" s="24">
        <v>0</v>
      </c>
      <c r="O88" s="24">
        <v>0</v>
      </c>
      <c r="P88" s="24">
        <v>0</v>
      </c>
      <c r="Q88" s="26">
        <f t="shared" si="9"/>
      </c>
      <c r="R88" s="18">
        <v>0</v>
      </c>
      <c r="S88" s="18">
        <v>0</v>
      </c>
      <c r="T88" s="18">
        <v>0</v>
      </c>
      <c r="U88" s="18">
        <v>0</v>
      </c>
      <c r="V88" s="26">
        <f t="shared" si="14"/>
        <v>0</v>
      </c>
      <c r="W88" s="26">
        <f t="shared" si="12"/>
        <v>0</v>
      </c>
      <c r="X88" s="26">
        <f t="shared" si="13"/>
        <v>0</v>
      </c>
      <c r="Y88" s="26">
        <f t="shared" si="15"/>
        <v>0</v>
      </c>
      <c r="Z88" s="26">
        <f t="shared" si="16"/>
        <v>0</v>
      </c>
      <c r="AA88" s="26">
        <f t="shared" si="17"/>
        <v>0</v>
      </c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</row>
    <row r="89" spans="1:54" ht="12">
      <c r="A89" s="1">
        <v>81</v>
      </c>
      <c r="B89" s="28" t="s">
        <v>261</v>
      </c>
      <c r="C89" s="28" t="s">
        <v>78</v>
      </c>
      <c r="D89" s="28">
        <v>1</v>
      </c>
      <c r="E89" s="28">
        <v>0</v>
      </c>
      <c r="F89" s="28">
        <v>0</v>
      </c>
      <c r="G89" s="26">
        <f t="shared" si="10"/>
        <v>81</v>
      </c>
      <c r="H89" s="23">
        <v>0</v>
      </c>
      <c r="I89" s="23">
        <v>0</v>
      </c>
      <c r="J89" s="23">
        <v>0</v>
      </c>
      <c r="K89" s="23">
        <v>0</v>
      </c>
      <c r="L89" s="26">
        <f t="shared" si="11"/>
      </c>
      <c r="M89" s="24">
        <v>0</v>
      </c>
      <c r="N89" s="24">
        <v>0</v>
      </c>
      <c r="O89" s="24">
        <v>0</v>
      </c>
      <c r="P89" s="24">
        <v>0</v>
      </c>
      <c r="Q89" s="26">
        <f t="shared" si="9"/>
      </c>
      <c r="R89" s="18">
        <v>0</v>
      </c>
      <c r="S89" s="18">
        <v>0</v>
      </c>
      <c r="T89" s="18">
        <v>0</v>
      </c>
      <c r="U89" s="18">
        <v>0</v>
      </c>
      <c r="V89" s="26">
        <f t="shared" si="14"/>
        <v>0</v>
      </c>
      <c r="W89" s="26">
        <f t="shared" si="12"/>
        <v>0</v>
      </c>
      <c r="X89" s="26">
        <f t="shared" si="13"/>
        <v>0</v>
      </c>
      <c r="Y89" s="26">
        <f t="shared" si="15"/>
        <v>0</v>
      </c>
      <c r="Z89" s="26">
        <f t="shared" si="16"/>
        <v>0</v>
      </c>
      <c r="AA89" s="26">
        <f t="shared" si="17"/>
        <v>0</v>
      </c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</row>
    <row r="90" spans="1:54" ht="12">
      <c r="A90" s="1">
        <v>82</v>
      </c>
      <c r="B90" s="28" t="s">
        <v>261</v>
      </c>
      <c r="C90" s="28" t="s">
        <v>78</v>
      </c>
      <c r="D90" s="28">
        <v>1</v>
      </c>
      <c r="E90" s="28">
        <v>0</v>
      </c>
      <c r="F90" s="28">
        <v>0</v>
      </c>
      <c r="G90" s="26">
        <f t="shared" si="10"/>
        <v>82</v>
      </c>
      <c r="H90" s="23">
        <v>0</v>
      </c>
      <c r="I90" s="23">
        <v>0</v>
      </c>
      <c r="J90" s="23">
        <v>0</v>
      </c>
      <c r="K90" s="23">
        <v>0</v>
      </c>
      <c r="L90" s="26">
        <f t="shared" si="11"/>
      </c>
      <c r="M90" s="24">
        <v>0</v>
      </c>
      <c r="N90" s="24">
        <v>0</v>
      </c>
      <c r="O90" s="24">
        <v>0</v>
      </c>
      <c r="P90" s="24">
        <v>0</v>
      </c>
      <c r="Q90" s="26">
        <f t="shared" si="9"/>
      </c>
      <c r="R90" s="18">
        <v>0</v>
      </c>
      <c r="S90" s="18">
        <v>0</v>
      </c>
      <c r="T90" s="18">
        <v>0</v>
      </c>
      <c r="U90" s="18">
        <v>0</v>
      </c>
      <c r="V90" s="26">
        <f t="shared" si="14"/>
        <v>0</v>
      </c>
      <c r="W90" s="26">
        <f t="shared" si="12"/>
        <v>0</v>
      </c>
      <c r="X90" s="26">
        <f t="shared" si="13"/>
        <v>0</v>
      </c>
      <c r="Y90" s="26">
        <f t="shared" si="15"/>
        <v>0</v>
      </c>
      <c r="Z90" s="26">
        <f t="shared" si="16"/>
        <v>0</v>
      </c>
      <c r="AA90" s="26">
        <f t="shared" si="17"/>
        <v>0</v>
      </c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</row>
    <row r="91" spans="1:54" ht="12">
      <c r="A91" s="1">
        <v>83</v>
      </c>
      <c r="B91" s="28" t="s">
        <v>261</v>
      </c>
      <c r="C91" s="28" t="s">
        <v>78</v>
      </c>
      <c r="D91" s="28">
        <v>1</v>
      </c>
      <c r="E91" s="28">
        <v>0</v>
      </c>
      <c r="F91" s="28">
        <v>0</v>
      </c>
      <c r="G91" s="26">
        <f t="shared" si="10"/>
        <v>83</v>
      </c>
      <c r="H91" s="23">
        <v>0</v>
      </c>
      <c r="I91" s="23">
        <v>0</v>
      </c>
      <c r="J91" s="23">
        <v>0</v>
      </c>
      <c r="K91" s="23">
        <v>0</v>
      </c>
      <c r="L91" s="26">
        <f t="shared" si="11"/>
      </c>
      <c r="M91" s="24">
        <v>0</v>
      </c>
      <c r="N91" s="24">
        <v>0</v>
      </c>
      <c r="O91" s="24">
        <v>0</v>
      </c>
      <c r="P91" s="24">
        <v>0</v>
      </c>
      <c r="Q91" s="26">
        <f t="shared" si="9"/>
      </c>
      <c r="R91" s="18">
        <v>0</v>
      </c>
      <c r="S91" s="18">
        <v>0</v>
      </c>
      <c r="T91" s="18">
        <v>0</v>
      </c>
      <c r="U91" s="18">
        <v>0</v>
      </c>
      <c r="V91" s="26">
        <f t="shared" si="14"/>
        <v>0</v>
      </c>
      <c r="W91" s="26">
        <f t="shared" si="12"/>
        <v>0</v>
      </c>
      <c r="X91" s="26">
        <f t="shared" si="13"/>
        <v>0</v>
      </c>
      <c r="Y91" s="26">
        <f t="shared" si="15"/>
        <v>0</v>
      </c>
      <c r="Z91" s="26">
        <f t="shared" si="16"/>
        <v>0</v>
      </c>
      <c r="AA91" s="26">
        <f t="shared" si="17"/>
        <v>0</v>
      </c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</row>
    <row r="92" spans="1:54" ht="12">
      <c r="A92" s="1">
        <v>84</v>
      </c>
      <c r="B92" s="28" t="s">
        <v>261</v>
      </c>
      <c r="C92" s="28" t="s">
        <v>78</v>
      </c>
      <c r="D92" s="28">
        <v>1</v>
      </c>
      <c r="E92" s="28">
        <v>0</v>
      </c>
      <c r="F92" s="28">
        <v>0</v>
      </c>
      <c r="G92" s="26">
        <f t="shared" si="10"/>
        <v>84</v>
      </c>
      <c r="H92" s="23">
        <v>0</v>
      </c>
      <c r="I92" s="23">
        <v>0</v>
      </c>
      <c r="J92" s="23">
        <v>0</v>
      </c>
      <c r="K92" s="23">
        <v>0</v>
      </c>
      <c r="L92" s="26">
        <f t="shared" si="11"/>
      </c>
      <c r="M92" s="24">
        <v>0</v>
      </c>
      <c r="N92" s="24">
        <v>0</v>
      </c>
      <c r="O92" s="24">
        <v>0</v>
      </c>
      <c r="P92" s="24">
        <v>0</v>
      </c>
      <c r="Q92" s="26">
        <f t="shared" si="9"/>
      </c>
      <c r="R92" s="18">
        <v>0</v>
      </c>
      <c r="S92" s="18">
        <v>0</v>
      </c>
      <c r="T92" s="18">
        <v>0</v>
      </c>
      <c r="U92" s="18">
        <v>0</v>
      </c>
      <c r="V92" s="26">
        <f t="shared" si="14"/>
        <v>0</v>
      </c>
      <c r="W92" s="26">
        <f t="shared" si="12"/>
        <v>0</v>
      </c>
      <c r="X92" s="26">
        <f t="shared" si="13"/>
        <v>0</v>
      </c>
      <c r="Y92" s="26">
        <f t="shared" si="15"/>
        <v>0</v>
      </c>
      <c r="Z92" s="26">
        <f t="shared" si="16"/>
        <v>0</v>
      </c>
      <c r="AA92" s="26">
        <f t="shared" si="17"/>
        <v>0</v>
      </c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</row>
    <row r="93" spans="1:54" ht="12">
      <c r="A93" s="1">
        <v>85</v>
      </c>
      <c r="B93" s="28" t="s">
        <v>261</v>
      </c>
      <c r="C93" s="28" t="s">
        <v>78</v>
      </c>
      <c r="D93" s="28">
        <v>1</v>
      </c>
      <c r="E93" s="28">
        <v>0</v>
      </c>
      <c r="F93" s="28">
        <v>0</v>
      </c>
      <c r="G93" s="26">
        <f t="shared" si="10"/>
        <v>85</v>
      </c>
      <c r="H93" s="23">
        <v>0</v>
      </c>
      <c r="I93" s="23">
        <v>0</v>
      </c>
      <c r="J93" s="23">
        <v>0</v>
      </c>
      <c r="K93" s="23">
        <v>0</v>
      </c>
      <c r="L93" s="26">
        <f t="shared" si="11"/>
      </c>
      <c r="M93" s="24">
        <v>0</v>
      </c>
      <c r="N93" s="24">
        <v>0</v>
      </c>
      <c r="O93" s="24">
        <v>0</v>
      </c>
      <c r="P93" s="24">
        <v>0</v>
      </c>
      <c r="Q93" s="26">
        <f t="shared" si="9"/>
      </c>
      <c r="R93" s="18">
        <v>0</v>
      </c>
      <c r="S93" s="18">
        <v>0</v>
      </c>
      <c r="T93" s="18">
        <v>0</v>
      </c>
      <c r="U93" s="18">
        <v>0</v>
      </c>
      <c r="V93" s="26">
        <f t="shared" si="14"/>
        <v>0</v>
      </c>
      <c r="W93" s="26">
        <f t="shared" si="12"/>
        <v>0</v>
      </c>
      <c r="X93" s="26">
        <f t="shared" si="13"/>
        <v>0</v>
      </c>
      <c r="Y93" s="26">
        <f t="shared" si="15"/>
        <v>0</v>
      </c>
      <c r="Z93" s="26">
        <f t="shared" si="16"/>
        <v>0</v>
      </c>
      <c r="AA93" s="26">
        <f t="shared" si="17"/>
        <v>0</v>
      </c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</row>
    <row r="94" spans="1:54" s="16" customFormat="1" ht="12">
      <c r="A94" s="1">
        <v>86</v>
      </c>
      <c r="B94" s="28" t="s">
        <v>261</v>
      </c>
      <c r="C94" s="28" t="s">
        <v>78</v>
      </c>
      <c r="D94" s="28">
        <v>1</v>
      </c>
      <c r="E94" s="28">
        <v>0</v>
      </c>
      <c r="F94" s="28">
        <v>0</v>
      </c>
      <c r="G94" s="26">
        <f>G93+D93</f>
        <v>86</v>
      </c>
      <c r="H94" s="23">
        <v>0</v>
      </c>
      <c r="I94" s="23">
        <v>0</v>
      </c>
      <c r="J94" s="23">
        <v>0</v>
      </c>
      <c r="K94" s="23">
        <v>0</v>
      </c>
      <c r="L94" s="26">
        <f>IF(M94&lt;&gt;0,G94+1,"")</f>
      </c>
      <c r="M94" s="24">
        <v>0</v>
      </c>
      <c r="N94" s="24">
        <v>0</v>
      </c>
      <c r="O94" s="24">
        <v>0</v>
      </c>
      <c r="P94" s="24">
        <v>0</v>
      </c>
      <c r="Q94" s="26">
        <f>IF(R94&lt;&gt;0,L94+1,"")</f>
      </c>
      <c r="R94" s="18">
        <v>0</v>
      </c>
      <c r="S94" s="18">
        <v>0</v>
      </c>
      <c r="T94" s="18">
        <v>0</v>
      </c>
      <c r="U94" s="18">
        <v>0</v>
      </c>
      <c r="V94" s="26">
        <f t="shared" si="14"/>
        <v>0</v>
      </c>
      <c r="W94" s="26">
        <f t="shared" si="12"/>
        <v>0</v>
      </c>
      <c r="X94" s="26">
        <f t="shared" si="13"/>
        <v>0</v>
      </c>
      <c r="Y94" s="26">
        <f t="shared" si="15"/>
        <v>0</v>
      </c>
      <c r="Z94" s="26">
        <f t="shared" si="16"/>
        <v>0</v>
      </c>
      <c r="AA94" s="26">
        <f t="shared" si="17"/>
        <v>0</v>
      </c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</row>
    <row r="95" spans="1:27" s="17" customFormat="1" ht="12">
      <c r="A95" s="1">
        <v>87</v>
      </c>
      <c r="B95" s="28" t="s">
        <v>261</v>
      </c>
      <c r="C95" s="28" t="s">
        <v>78</v>
      </c>
      <c r="D95" s="28">
        <v>1</v>
      </c>
      <c r="E95" s="28">
        <v>0</v>
      </c>
      <c r="F95" s="28">
        <v>0</v>
      </c>
      <c r="G95" s="26">
        <f>G94+D94</f>
        <v>87</v>
      </c>
      <c r="H95" s="23">
        <v>0</v>
      </c>
      <c r="I95" s="23">
        <v>0</v>
      </c>
      <c r="J95" s="23">
        <v>0</v>
      </c>
      <c r="K95" s="23">
        <v>0</v>
      </c>
      <c r="L95" s="26">
        <f>IF(M95&lt;&gt;0,G95+1,"")</f>
      </c>
      <c r="M95" s="24">
        <v>0</v>
      </c>
      <c r="N95" s="24">
        <v>0</v>
      </c>
      <c r="O95" s="24">
        <v>0</v>
      </c>
      <c r="P95" s="24">
        <v>0</v>
      </c>
      <c r="Q95" s="26">
        <f>IF(R95&lt;&gt;0,L95+1,"")</f>
      </c>
      <c r="R95" s="18">
        <v>0</v>
      </c>
      <c r="S95" s="18">
        <v>0</v>
      </c>
      <c r="T95" s="18">
        <v>0</v>
      </c>
      <c r="U95" s="18">
        <v>0</v>
      </c>
      <c r="V95" s="26">
        <f t="shared" si="14"/>
        <v>0</v>
      </c>
      <c r="W95" s="26">
        <f t="shared" si="12"/>
        <v>0</v>
      </c>
      <c r="X95" s="26">
        <f t="shared" si="13"/>
        <v>0</v>
      </c>
      <c r="Y95" s="26">
        <f t="shared" si="15"/>
        <v>0</v>
      </c>
      <c r="Z95" s="26">
        <f t="shared" si="16"/>
        <v>0</v>
      </c>
      <c r="AA95" s="26">
        <f t="shared" si="17"/>
        <v>0</v>
      </c>
    </row>
    <row r="96" spans="1:54" s="15" customFormat="1" ht="12">
      <c r="A96" s="1">
        <v>88</v>
      </c>
      <c r="B96" s="28" t="s">
        <v>261</v>
      </c>
      <c r="C96" s="28" t="s">
        <v>78</v>
      </c>
      <c r="D96" s="28">
        <v>1</v>
      </c>
      <c r="E96" s="28">
        <v>0</v>
      </c>
      <c r="F96" s="28">
        <v>0</v>
      </c>
      <c r="G96" s="26">
        <f>G95+D95</f>
        <v>88</v>
      </c>
      <c r="H96" s="23">
        <v>0</v>
      </c>
      <c r="I96" s="23">
        <v>0</v>
      </c>
      <c r="J96" s="23">
        <v>0</v>
      </c>
      <c r="K96" s="23">
        <v>0</v>
      </c>
      <c r="L96" s="26">
        <f>IF(M96&lt;&gt;0,G96+1,"")</f>
      </c>
      <c r="M96" s="24">
        <v>0</v>
      </c>
      <c r="N96" s="24">
        <v>0</v>
      </c>
      <c r="O96" s="24">
        <v>0</v>
      </c>
      <c r="P96" s="24">
        <v>0</v>
      </c>
      <c r="Q96" s="26">
        <f>IF(R96&lt;&gt;0,L96+1,"")</f>
      </c>
      <c r="R96" s="18">
        <v>0</v>
      </c>
      <c r="S96" s="18">
        <v>0</v>
      </c>
      <c r="T96" s="18">
        <v>0</v>
      </c>
      <c r="U96" s="18">
        <v>0</v>
      </c>
      <c r="V96" s="26">
        <f t="shared" si="14"/>
        <v>0</v>
      </c>
      <c r="W96" s="26">
        <f t="shared" si="12"/>
        <v>0</v>
      </c>
      <c r="X96" s="26">
        <f t="shared" si="13"/>
        <v>0</v>
      </c>
      <c r="Y96" s="26">
        <f t="shared" si="15"/>
        <v>0</v>
      </c>
      <c r="Z96" s="26">
        <f t="shared" si="16"/>
        <v>0</v>
      </c>
      <c r="AA96" s="26">
        <f t="shared" si="17"/>
        <v>0</v>
      </c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</row>
    <row r="97" s="17" customFormat="1" ht="12"/>
    <row r="98" spans="4:7" s="17" customFormat="1" ht="12">
      <c r="D98"/>
      <c r="E98"/>
      <c r="F98"/>
      <c r="G98"/>
    </row>
    <row r="99" spans="4:7" s="17" customFormat="1" ht="12">
      <c r="D99"/>
      <c r="E99"/>
      <c r="F99"/>
      <c r="G99"/>
    </row>
    <row r="100" s="17" customFormat="1" ht="12"/>
    <row r="101" spans="4:7" s="17" customFormat="1" ht="12">
      <c r="D101"/>
      <c r="E101"/>
      <c r="F101"/>
      <c r="G101"/>
    </row>
    <row r="102" spans="4:7" s="17" customFormat="1" ht="12">
      <c r="D102"/>
      <c r="E102"/>
      <c r="F102"/>
      <c r="G102"/>
    </row>
    <row r="103" s="17" customFormat="1" ht="12"/>
    <row r="104" spans="4:7" s="17" customFormat="1" ht="12">
      <c r="D104"/>
      <c r="E104"/>
      <c r="F104"/>
      <c r="G104"/>
    </row>
    <row r="105" spans="4:7" s="17" customFormat="1" ht="12">
      <c r="D105"/>
      <c r="E105"/>
      <c r="F105"/>
      <c r="G105"/>
    </row>
    <row r="106" s="17" customFormat="1" ht="12"/>
    <row r="107" spans="4:7" s="17" customFormat="1" ht="12">
      <c r="D107"/>
      <c r="E107"/>
      <c r="F107"/>
      <c r="G107"/>
    </row>
    <row r="108" spans="4:7" s="17" customFormat="1" ht="12">
      <c r="D108"/>
      <c r="E108"/>
      <c r="F108"/>
      <c r="G108"/>
    </row>
    <row r="109" s="17" customFormat="1" ht="12"/>
    <row r="110" spans="4:7" s="17" customFormat="1" ht="12">
      <c r="D110"/>
      <c r="E110"/>
      <c r="F110"/>
      <c r="G110"/>
    </row>
    <row r="111" spans="4:7" s="17" customFormat="1" ht="12">
      <c r="D111"/>
      <c r="E111"/>
      <c r="F111"/>
      <c r="G111"/>
    </row>
    <row r="112" s="17" customFormat="1" ht="12"/>
    <row r="113" spans="4:7" s="17" customFormat="1" ht="12">
      <c r="D113"/>
      <c r="E113"/>
      <c r="F113"/>
      <c r="G113"/>
    </row>
    <row r="114" spans="4:7" s="17" customFormat="1" ht="12">
      <c r="D114"/>
      <c r="E114"/>
      <c r="F114"/>
      <c r="G114"/>
    </row>
    <row r="115" s="17" customFormat="1" ht="12"/>
    <row r="116" spans="4:7" s="17" customFormat="1" ht="12">
      <c r="D116"/>
      <c r="E116"/>
      <c r="F116"/>
      <c r="G116"/>
    </row>
    <row r="117" spans="4:7" s="17" customFormat="1" ht="12">
      <c r="D117"/>
      <c r="E117"/>
      <c r="F117"/>
      <c r="G117"/>
    </row>
    <row r="118" s="17" customFormat="1" ht="12"/>
    <row r="119" spans="4:7" s="17" customFormat="1" ht="12">
      <c r="D119"/>
      <c r="E119"/>
      <c r="F119"/>
      <c r="G119"/>
    </row>
    <row r="120" spans="4:7" s="17" customFormat="1" ht="12">
      <c r="D120"/>
      <c r="E120"/>
      <c r="F120"/>
      <c r="G120"/>
    </row>
    <row r="121" s="17" customFormat="1" ht="12"/>
    <row r="122" spans="4:7" s="17" customFormat="1" ht="12">
      <c r="D122"/>
      <c r="E122"/>
      <c r="F122"/>
      <c r="G122"/>
    </row>
    <row r="123" spans="4:7" s="17" customFormat="1" ht="12">
      <c r="D123"/>
      <c r="E123"/>
      <c r="F123"/>
      <c r="G123"/>
    </row>
    <row r="124" s="17" customFormat="1" ht="12"/>
    <row r="125" spans="4:7" s="17" customFormat="1" ht="12">
      <c r="D125"/>
      <c r="E125"/>
      <c r="F125"/>
      <c r="G125"/>
    </row>
    <row r="126" spans="4:7" s="17" customFormat="1" ht="12">
      <c r="D126"/>
      <c r="E126"/>
      <c r="F126"/>
      <c r="G126"/>
    </row>
    <row r="127" spans="4:54" s="16" customFormat="1" ht="12">
      <c r="D127" s="18"/>
      <c r="E127" s="18"/>
      <c r="F127" s="18"/>
      <c r="G127" s="18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</row>
    <row r="128" spans="1:7" s="17" customFormat="1" ht="12">
      <c r="A128" s="17" t="s">
        <v>263</v>
      </c>
      <c r="D128"/>
      <c r="E128"/>
      <c r="F128"/>
      <c r="G128"/>
    </row>
    <row r="129" spans="1:54" s="15" customFormat="1" ht="24">
      <c r="A129" s="15" t="s">
        <v>24</v>
      </c>
      <c r="D129" s="15" t="s">
        <v>236</v>
      </c>
      <c r="H129" s="15" t="s">
        <v>241</v>
      </c>
      <c r="I129" s="15" t="s">
        <v>242</v>
      </c>
      <c r="J129" s="15" t="s">
        <v>246</v>
      </c>
      <c r="K129" s="15" t="s">
        <v>262</v>
      </c>
      <c r="O129"/>
      <c r="S129" s="15" t="s">
        <v>63</v>
      </c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</row>
    <row r="130" spans="1:54" ht="12">
      <c r="A130">
        <v>29</v>
      </c>
      <c r="D130">
        <v>183</v>
      </c>
      <c r="H130">
        <v>1177</v>
      </c>
      <c r="I130">
        <v>43</v>
      </c>
      <c r="J130">
        <v>3</v>
      </c>
      <c r="K130">
        <f>H130-D130</f>
        <v>994</v>
      </c>
      <c r="S130">
        <v>3</v>
      </c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</row>
    <row r="131" spans="1:54" ht="12">
      <c r="A131">
        <f>A130+1</f>
        <v>30</v>
      </c>
      <c r="D131">
        <v>193</v>
      </c>
      <c r="H131">
        <v>1169</v>
      </c>
      <c r="I131">
        <v>42</v>
      </c>
      <c r="J131">
        <v>3</v>
      </c>
      <c r="K131">
        <f aca="true" t="shared" si="18" ref="K131:K189">H131-D131</f>
        <v>976</v>
      </c>
      <c r="S131">
        <v>3</v>
      </c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</row>
    <row r="132" spans="1:54" ht="12">
      <c r="A132">
        <f aca="true" t="shared" si="19" ref="A132:A189">A131+1</f>
        <v>31</v>
      </c>
      <c r="D132">
        <v>208</v>
      </c>
      <c r="H132">
        <v>1158</v>
      </c>
      <c r="I132">
        <v>42</v>
      </c>
      <c r="J132">
        <v>3</v>
      </c>
      <c r="K132">
        <f t="shared" si="18"/>
        <v>950</v>
      </c>
      <c r="S132">
        <v>3</v>
      </c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</row>
    <row r="133" spans="1:54" ht="12">
      <c r="A133">
        <f t="shared" si="19"/>
        <v>32</v>
      </c>
      <c r="D133">
        <v>230</v>
      </c>
      <c r="H133">
        <v>1149</v>
      </c>
      <c r="I133">
        <v>42</v>
      </c>
      <c r="J133">
        <v>3</v>
      </c>
      <c r="K133">
        <f t="shared" si="18"/>
        <v>919</v>
      </c>
      <c r="S133">
        <v>3</v>
      </c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</row>
    <row r="134" spans="1:54" ht="12">
      <c r="A134">
        <f t="shared" si="19"/>
        <v>33</v>
      </c>
      <c r="D134">
        <v>253</v>
      </c>
      <c r="H134">
        <v>1129</v>
      </c>
      <c r="I134">
        <v>42</v>
      </c>
      <c r="J134">
        <v>3</v>
      </c>
      <c r="K134">
        <f t="shared" si="18"/>
        <v>876</v>
      </c>
      <c r="S134">
        <v>3</v>
      </c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</row>
    <row r="135" spans="1:54" ht="12">
      <c r="A135">
        <f t="shared" si="19"/>
        <v>34</v>
      </c>
      <c r="D135">
        <v>278</v>
      </c>
      <c r="H135">
        <v>1113</v>
      </c>
      <c r="I135">
        <v>42</v>
      </c>
      <c r="J135">
        <v>3</v>
      </c>
      <c r="K135">
        <f t="shared" si="18"/>
        <v>835</v>
      </c>
      <c r="S135">
        <v>3</v>
      </c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</row>
    <row r="136" spans="1:54" ht="12">
      <c r="A136">
        <f t="shared" si="19"/>
        <v>35</v>
      </c>
      <c r="D136">
        <v>286</v>
      </c>
      <c r="H136">
        <v>1080</v>
      </c>
      <c r="I136">
        <v>42</v>
      </c>
      <c r="J136">
        <v>3</v>
      </c>
      <c r="K136">
        <f t="shared" si="18"/>
        <v>794</v>
      </c>
      <c r="S136">
        <v>3</v>
      </c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</row>
    <row r="137" spans="1:54" ht="12">
      <c r="A137">
        <f t="shared" si="19"/>
        <v>36</v>
      </c>
      <c r="D137">
        <v>297</v>
      </c>
      <c r="H137">
        <v>1050</v>
      </c>
      <c r="I137">
        <v>42</v>
      </c>
      <c r="J137">
        <v>3</v>
      </c>
      <c r="K137">
        <f t="shared" si="18"/>
        <v>753</v>
      </c>
      <c r="S137">
        <v>3</v>
      </c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</row>
    <row r="138" spans="1:54" ht="12">
      <c r="A138">
        <f t="shared" si="19"/>
        <v>37</v>
      </c>
      <c r="D138">
        <v>286</v>
      </c>
      <c r="H138">
        <v>1002</v>
      </c>
      <c r="I138">
        <v>42</v>
      </c>
      <c r="J138">
        <v>3</v>
      </c>
      <c r="K138">
        <f t="shared" si="18"/>
        <v>716</v>
      </c>
      <c r="S138">
        <v>3</v>
      </c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</row>
    <row r="139" spans="1:54" ht="12">
      <c r="A139">
        <f t="shared" si="19"/>
        <v>38</v>
      </c>
      <c r="D139">
        <v>297</v>
      </c>
      <c r="H139">
        <v>975</v>
      </c>
      <c r="I139">
        <v>41</v>
      </c>
      <c r="J139">
        <v>3</v>
      </c>
      <c r="K139">
        <f t="shared" si="18"/>
        <v>678</v>
      </c>
      <c r="S139">
        <v>3</v>
      </c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</row>
    <row r="140" spans="1:54" ht="12">
      <c r="A140">
        <f t="shared" si="19"/>
        <v>39</v>
      </c>
      <c r="D140">
        <v>260</v>
      </c>
      <c r="H140">
        <v>903</v>
      </c>
      <c r="I140">
        <v>41</v>
      </c>
      <c r="J140">
        <v>3</v>
      </c>
      <c r="K140">
        <f t="shared" si="18"/>
        <v>643</v>
      </c>
      <c r="S140">
        <v>3</v>
      </c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</row>
    <row r="141" spans="1:54" ht="12">
      <c r="A141">
        <f t="shared" si="19"/>
        <v>40</v>
      </c>
      <c r="D141">
        <v>254</v>
      </c>
      <c r="H141">
        <v>862</v>
      </c>
      <c r="I141">
        <v>41</v>
      </c>
      <c r="J141">
        <v>3</v>
      </c>
      <c r="K141">
        <f t="shared" si="18"/>
        <v>608</v>
      </c>
      <c r="S141">
        <v>3</v>
      </c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</row>
    <row r="142" spans="1:54" ht="12">
      <c r="A142">
        <f t="shared" si="19"/>
        <v>41</v>
      </c>
      <c r="D142">
        <v>234</v>
      </c>
      <c r="H142">
        <v>810</v>
      </c>
      <c r="I142">
        <v>41</v>
      </c>
      <c r="J142">
        <v>3</v>
      </c>
      <c r="K142">
        <f t="shared" si="18"/>
        <v>576</v>
      </c>
      <c r="S142">
        <v>3</v>
      </c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</row>
    <row r="143" spans="1:54" ht="12">
      <c r="A143">
        <f t="shared" si="19"/>
        <v>42</v>
      </c>
      <c r="D143">
        <v>234</v>
      </c>
      <c r="H143">
        <v>780</v>
      </c>
      <c r="I143">
        <v>41</v>
      </c>
      <c r="J143">
        <v>3</v>
      </c>
      <c r="K143">
        <f t="shared" si="18"/>
        <v>546</v>
      </c>
      <c r="S143">
        <v>3</v>
      </c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</row>
    <row r="144" spans="1:54" ht="12">
      <c r="A144">
        <f t="shared" si="19"/>
        <v>43</v>
      </c>
      <c r="D144">
        <v>219</v>
      </c>
      <c r="H144">
        <v>734</v>
      </c>
      <c r="I144">
        <v>41</v>
      </c>
      <c r="J144">
        <v>3</v>
      </c>
      <c r="K144">
        <f t="shared" si="18"/>
        <v>515</v>
      </c>
      <c r="S144">
        <v>3</v>
      </c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</row>
    <row r="145" spans="1:54" ht="12">
      <c r="A145">
        <f t="shared" si="19"/>
        <v>44</v>
      </c>
      <c r="D145">
        <v>218</v>
      </c>
      <c r="H145">
        <v>709</v>
      </c>
      <c r="I145">
        <v>41</v>
      </c>
      <c r="J145">
        <v>3</v>
      </c>
      <c r="K145">
        <f t="shared" si="18"/>
        <v>491</v>
      </c>
      <c r="S145">
        <v>3</v>
      </c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</row>
    <row r="146" spans="1:54" ht="12">
      <c r="A146">
        <f t="shared" si="19"/>
        <v>45</v>
      </c>
      <c r="D146">
        <v>204</v>
      </c>
      <c r="H146">
        <v>670</v>
      </c>
      <c r="I146">
        <v>41</v>
      </c>
      <c r="J146">
        <v>3</v>
      </c>
      <c r="K146">
        <f t="shared" si="18"/>
        <v>466</v>
      </c>
      <c r="S146">
        <v>3</v>
      </c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</row>
    <row r="147" spans="1:54" ht="12">
      <c r="A147">
        <f t="shared" si="19"/>
        <v>46</v>
      </c>
      <c r="D147">
        <v>202</v>
      </c>
      <c r="H147">
        <v>647</v>
      </c>
      <c r="I147">
        <v>41</v>
      </c>
      <c r="J147">
        <v>3</v>
      </c>
      <c r="K147">
        <f t="shared" si="18"/>
        <v>445</v>
      </c>
      <c r="S147">
        <v>3</v>
      </c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</row>
    <row r="148" spans="1:54" ht="12">
      <c r="A148">
        <f t="shared" si="19"/>
        <v>47</v>
      </c>
      <c r="D148">
        <v>187</v>
      </c>
      <c r="H148">
        <v>610</v>
      </c>
      <c r="I148">
        <v>41</v>
      </c>
      <c r="J148">
        <v>3</v>
      </c>
      <c r="K148">
        <f t="shared" si="18"/>
        <v>423</v>
      </c>
      <c r="S148">
        <v>3</v>
      </c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</row>
    <row r="149" spans="1:54" ht="12">
      <c r="A149">
        <f t="shared" si="19"/>
        <v>48</v>
      </c>
      <c r="D149">
        <v>182</v>
      </c>
      <c r="H149">
        <v>586</v>
      </c>
      <c r="I149">
        <v>41</v>
      </c>
      <c r="J149">
        <v>3</v>
      </c>
      <c r="K149">
        <f t="shared" si="18"/>
        <v>404</v>
      </c>
      <c r="S149">
        <v>3</v>
      </c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</row>
    <row r="150" spans="1:54" ht="12">
      <c r="A150">
        <f t="shared" si="19"/>
        <v>49</v>
      </c>
      <c r="D150">
        <v>168</v>
      </c>
      <c r="H150">
        <v>552</v>
      </c>
      <c r="I150">
        <v>41</v>
      </c>
      <c r="J150">
        <v>3</v>
      </c>
      <c r="K150">
        <f t="shared" si="18"/>
        <v>384</v>
      </c>
      <c r="S150">
        <v>3</v>
      </c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</row>
    <row r="151" spans="1:54" ht="12">
      <c r="A151">
        <f t="shared" si="19"/>
        <v>50</v>
      </c>
      <c r="D151">
        <v>165</v>
      </c>
      <c r="H151">
        <v>536</v>
      </c>
      <c r="I151">
        <v>38</v>
      </c>
      <c r="J151">
        <v>3</v>
      </c>
      <c r="K151">
        <f t="shared" si="18"/>
        <v>371</v>
      </c>
      <c r="S151">
        <v>3</v>
      </c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</row>
    <row r="152" spans="1:54" ht="12">
      <c r="A152">
        <f t="shared" si="19"/>
        <v>51</v>
      </c>
      <c r="D152">
        <v>155</v>
      </c>
      <c r="H152">
        <v>511</v>
      </c>
      <c r="I152">
        <v>38</v>
      </c>
      <c r="J152">
        <v>3</v>
      </c>
      <c r="K152">
        <f t="shared" si="18"/>
        <v>356</v>
      </c>
      <c r="S152">
        <v>3</v>
      </c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</row>
    <row r="153" spans="1:54" ht="12">
      <c r="A153">
        <f t="shared" si="19"/>
        <v>52</v>
      </c>
      <c r="D153">
        <v>152</v>
      </c>
      <c r="H153">
        <v>496</v>
      </c>
      <c r="I153">
        <v>38</v>
      </c>
      <c r="J153">
        <v>3</v>
      </c>
      <c r="K153">
        <f t="shared" si="18"/>
        <v>344</v>
      </c>
      <c r="S153">
        <v>3</v>
      </c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</row>
    <row r="154" spans="1:54" ht="12">
      <c r="A154">
        <f t="shared" si="19"/>
        <v>53</v>
      </c>
      <c r="D154">
        <v>138</v>
      </c>
      <c r="H154">
        <v>469</v>
      </c>
      <c r="I154">
        <v>38</v>
      </c>
      <c r="J154">
        <v>3</v>
      </c>
      <c r="K154">
        <f t="shared" si="18"/>
        <v>331</v>
      </c>
      <c r="S154">
        <v>3</v>
      </c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</row>
    <row r="155" spans="1:54" ht="12">
      <c r="A155">
        <f t="shared" si="19"/>
        <v>54</v>
      </c>
      <c r="D155">
        <v>136</v>
      </c>
      <c r="H155">
        <v>427</v>
      </c>
      <c r="I155">
        <v>38</v>
      </c>
      <c r="J155">
        <v>3</v>
      </c>
      <c r="K155">
        <f t="shared" si="18"/>
        <v>291</v>
      </c>
      <c r="S155">
        <v>3</v>
      </c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</row>
    <row r="156" spans="1:54" ht="12">
      <c r="A156">
        <f t="shared" si="19"/>
        <v>55</v>
      </c>
      <c r="D156">
        <v>130</v>
      </c>
      <c r="H156">
        <v>410</v>
      </c>
      <c r="I156">
        <v>38</v>
      </c>
      <c r="J156">
        <v>3</v>
      </c>
      <c r="K156">
        <f t="shared" si="18"/>
        <v>280</v>
      </c>
      <c r="S156">
        <v>3</v>
      </c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</row>
    <row r="157" spans="1:54" ht="12">
      <c r="A157">
        <f t="shared" si="19"/>
        <v>56</v>
      </c>
      <c r="D157">
        <v>145</v>
      </c>
      <c r="H157">
        <v>415</v>
      </c>
      <c r="I157">
        <v>38</v>
      </c>
      <c r="J157">
        <v>3</v>
      </c>
      <c r="K157">
        <f t="shared" si="18"/>
        <v>270</v>
      </c>
      <c r="S157">
        <v>3</v>
      </c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</row>
    <row r="158" spans="1:54" ht="12">
      <c r="A158">
        <f t="shared" si="19"/>
        <v>57</v>
      </c>
      <c r="D158">
        <v>140</v>
      </c>
      <c r="H158">
        <v>398</v>
      </c>
      <c r="I158">
        <v>38</v>
      </c>
      <c r="J158">
        <v>3</v>
      </c>
      <c r="K158">
        <f t="shared" si="18"/>
        <v>258</v>
      </c>
      <c r="S158">
        <v>3</v>
      </c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</row>
    <row r="159" spans="1:54" ht="12">
      <c r="A159">
        <f t="shared" si="19"/>
        <v>58</v>
      </c>
      <c r="D159">
        <v>128</v>
      </c>
      <c r="H159">
        <v>377</v>
      </c>
      <c r="I159">
        <v>38</v>
      </c>
      <c r="J159">
        <v>3</v>
      </c>
      <c r="K159">
        <f t="shared" si="18"/>
        <v>249</v>
      </c>
      <c r="S159">
        <v>3</v>
      </c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</row>
    <row r="160" spans="1:54" ht="12">
      <c r="A160">
        <f t="shared" si="19"/>
        <v>59</v>
      </c>
      <c r="D160">
        <v>123</v>
      </c>
      <c r="H160">
        <v>362</v>
      </c>
      <c r="I160">
        <v>38</v>
      </c>
      <c r="J160">
        <v>3</v>
      </c>
      <c r="K160">
        <f t="shared" si="18"/>
        <v>239</v>
      </c>
      <c r="S160">
        <v>3</v>
      </c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</row>
    <row r="161" spans="1:54" ht="12">
      <c r="A161">
        <f t="shared" si="19"/>
        <v>60</v>
      </c>
      <c r="D161">
        <v>138</v>
      </c>
      <c r="H161">
        <v>368</v>
      </c>
      <c r="I161">
        <v>36</v>
      </c>
      <c r="J161">
        <v>3</v>
      </c>
      <c r="K161">
        <f t="shared" si="18"/>
        <v>230</v>
      </c>
      <c r="S161">
        <v>3</v>
      </c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</row>
    <row r="162" spans="1:54" ht="12">
      <c r="A162">
        <f t="shared" si="19"/>
        <v>61</v>
      </c>
      <c r="D162">
        <v>133</v>
      </c>
      <c r="H162">
        <v>354</v>
      </c>
      <c r="I162">
        <v>36</v>
      </c>
      <c r="J162">
        <v>3</v>
      </c>
      <c r="K162">
        <f t="shared" si="18"/>
        <v>221</v>
      </c>
      <c r="S162">
        <v>3</v>
      </c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</row>
    <row r="163" spans="1:54" ht="12">
      <c r="A163">
        <f t="shared" si="19"/>
        <v>62</v>
      </c>
      <c r="D163">
        <v>121</v>
      </c>
      <c r="H163">
        <v>332</v>
      </c>
      <c r="I163">
        <v>36</v>
      </c>
      <c r="J163">
        <v>3</v>
      </c>
      <c r="K163">
        <f t="shared" si="18"/>
        <v>211</v>
      </c>
      <c r="S163">
        <v>3</v>
      </c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</row>
    <row r="164" spans="1:54" ht="12">
      <c r="A164">
        <f t="shared" si="19"/>
        <v>63</v>
      </c>
      <c r="D164">
        <v>117</v>
      </c>
      <c r="H164">
        <v>320</v>
      </c>
      <c r="I164">
        <v>36</v>
      </c>
      <c r="J164">
        <v>3</v>
      </c>
      <c r="K164">
        <f t="shared" si="18"/>
        <v>203</v>
      </c>
      <c r="S164">
        <v>3</v>
      </c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</row>
    <row r="165" spans="1:54" ht="12">
      <c r="A165">
        <f t="shared" si="19"/>
        <v>64</v>
      </c>
      <c r="D165">
        <v>130</v>
      </c>
      <c r="H165">
        <v>323</v>
      </c>
      <c r="I165">
        <v>36</v>
      </c>
      <c r="J165">
        <v>3</v>
      </c>
      <c r="K165">
        <f t="shared" si="18"/>
        <v>193</v>
      </c>
      <c r="S165">
        <v>3</v>
      </c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</row>
    <row r="166" spans="1:54" ht="12">
      <c r="A166">
        <f t="shared" si="19"/>
        <v>65</v>
      </c>
      <c r="D166">
        <v>126</v>
      </c>
      <c r="H166">
        <v>311</v>
      </c>
      <c r="I166">
        <v>36</v>
      </c>
      <c r="J166">
        <v>3</v>
      </c>
      <c r="K166">
        <f t="shared" si="18"/>
        <v>185</v>
      </c>
      <c r="S166">
        <v>3</v>
      </c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</row>
    <row r="167" spans="1:54" ht="12">
      <c r="A167">
        <f t="shared" si="19"/>
        <v>66</v>
      </c>
      <c r="D167">
        <v>114</v>
      </c>
      <c r="H167">
        <v>290</v>
      </c>
      <c r="I167">
        <v>36</v>
      </c>
      <c r="J167">
        <v>3</v>
      </c>
      <c r="K167">
        <f t="shared" si="18"/>
        <v>176</v>
      </c>
      <c r="S167">
        <v>3</v>
      </c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</row>
    <row r="168" spans="1:54" ht="12">
      <c r="A168">
        <f t="shared" si="19"/>
        <v>67</v>
      </c>
      <c r="D168">
        <v>109</v>
      </c>
      <c r="H168">
        <v>278</v>
      </c>
      <c r="I168">
        <v>36</v>
      </c>
      <c r="J168">
        <v>3</v>
      </c>
      <c r="K168">
        <f t="shared" si="18"/>
        <v>169</v>
      </c>
      <c r="S168">
        <v>3</v>
      </c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</row>
    <row r="169" spans="1:54" ht="12">
      <c r="A169">
        <f t="shared" si="19"/>
        <v>68</v>
      </c>
      <c r="D169">
        <v>121</v>
      </c>
      <c r="H169">
        <v>282</v>
      </c>
      <c r="I169">
        <v>36</v>
      </c>
      <c r="J169">
        <v>3</v>
      </c>
      <c r="K169">
        <f t="shared" si="18"/>
        <v>161</v>
      </c>
      <c r="S169">
        <v>3</v>
      </c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</row>
    <row r="170" spans="1:54" ht="12">
      <c r="A170">
        <f t="shared" si="19"/>
        <v>69</v>
      </c>
      <c r="D170">
        <v>117</v>
      </c>
      <c r="H170">
        <v>271</v>
      </c>
      <c r="I170">
        <v>36</v>
      </c>
      <c r="J170">
        <v>3</v>
      </c>
      <c r="K170">
        <f t="shared" si="18"/>
        <v>154</v>
      </c>
      <c r="S170">
        <v>3</v>
      </c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</row>
    <row r="171" spans="1:54" ht="12">
      <c r="A171">
        <f t="shared" si="19"/>
        <v>70</v>
      </c>
      <c r="D171">
        <v>113</v>
      </c>
      <c r="H171">
        <v>261</v>
      </c>
      <c r="I171">
        <v>34</v>
      </c>
      <c r="J171">
        <v>3</v>
      </c>
      <c r="K171">
        <f t="shared" si="18"/>
        <v>148</v>
      </c>
      <c r="S171">
        <v>3</v>
      </c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</row>
    <row r="172" spans="1:54" ht="12">
      <c r="A172">
        <f t="shared" si="19"/>
        <v>71</v>
      </c>
      <c r="D172">
        <v>99</v>
      </c>
      <c r="H172">
        <v>240</v>
      </c>
      <c r="I172">
        <v>34</v>
      </c>
      <c r="J172">
        <v>3</v>
      </c>
      <c r="K172">
        <f t="shared" si="18"/>
        <v>141</v>
      </c>
      <c r="S172">
        <v>3</v>
      </c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</row>
    <row r="173" spans="1:54" ht="12">
      <c r="A173">
        <f t="shared" si="19"/>
        <v>72</v>
      </c>
      <c r="D173">
        <v>81</v>
      </c>
      <c r="H173">
        <v>210</v>
      </c>
      <c r="I173">
        <v>34</v>
      </c>
      <c r="J173">
        <v>3</v>
      </c>
      <c r="K173">
        <f t="shared" si="18"/>
        <v>129</v>
      </c>
      <c r="S173">
        <v>3</v>
      </c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</row>
    <row r="174" spans="1:54" ht="12">
      <c r="A174">
        <f t="shared" si="19"/>
        <v>73</v>
      </c>
      <c r="D174">
        <v>93</v>
      </c>
      <c r="H174">
        <v>216</v>
      </c>
      <c r="I174">
        <v>34</v>
      </c>
      <c r="J174">
        <v>3</v>
      </c>
      <c r="K174">
        <f t="shared" si="18"/>
        <v>123</v>
      </c>
      <c r="S174">
        <v>3</v>
      </c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</row>
    <row r="175" spans="1:54" ht="12">
      <c r="A175">
        <f t="shared" si="19"/>
        <v>74</v>
      </c>
      <c r="D175">
        <v>89</v>
      </c>
      <c r="H175">
        <v>205</v>
      </c>
      <c r="I175">
        <v>34</v>
      </c>
      <c r="J175">
        <v>3</v>
      </c>
      <c r="K175">
        <f t="shared" si="18"/>
        <v>116</v>
      </c>
      <c r="S175">
        <v>3</v>
      </c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</row>
    <row r="176" spans="1:54" ht="12">
      <c r="A176">
        <f t="shared" si="19"/>
        <v>75</v>
      </c>
      <c r="D176">
        <v>79</v>
      </c>
      <c r="H176">
        <v>189</v>
      </c>
      <c r="I176">
        <v>34</v>
      </c>
      <c r="J176">
        <v>3</v>
      </c>
      <c r="K176">
        <f t="shared" si="18"/>
        <v>110</v>
      </c>
      <c r="S176">
        <v>3</v>
      </c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</row>
    <row r="177" spans="1:54" ht="12">
      <c r="A177">
        <f t="shared" si="19"/>
        <v>76</v>
      </c>
      <c r="D177">
        <v>75</v>
      </c>
      <c r="H177">
        <v>180</v>
      </c>
      <c r="I177">
        <v>34</v>
      </c>
      <c r="J177">
        <v>3</v>
      </c>
      <c r="K177">
        <f t="shared" si="18"/>
        <v>105</v>
      </c>
      <c r="S177">
        <v>3</v>
      </c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</row>
    <row r="178" spans="1:54" ht="12">
      <c r="A178">
        <f t="shared" si="19"/>
        <v>77</v>
      </c>
      <c r="D178">
        <v>88</v>
      </c>
      <c r="H178">
        <v>188</v>
      </c>
      <c r="I178">
        <v>34</v>
      </c>
      <c r="J178">
        <v>3</v>
      </c>
      <c r="K178">
        <f t="shared" si="18"/>
        <v>100</v>
      </c>
      <c r="S178">
        <v>3</v>
      </c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</row>
    <row r="179" spans="1:54" ht="12">
      <c r="A179">
        <f t="shared" si="19"/>
        <v>78</v>
      </c>
      <c r="D179">
        <v>85</v>
      </c>
      <c r="H179">
        <v>179</v>
      </c>
      <c r="I179">
        <v>34</v>
      </c>
      <c r="J179">
        <v>3</v>
      </c>
      <c r="K179">
        <f t="shared" si="18"/>
        <v>94</v>
      </c>
      <c r="S179">
        <v>3</v>
      </c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</row>
    <row r="180" spans="1:54" ht="12">
      <c r="A180">
        <f t="shared" si="19"/>
        <v>79</v>
      </c>
      <c r="D180">
        <v>74</v>
      </c>
      <c r="H180">
        <v>163</v>
      </c>
      <c r="I180">
        <v>32</v>
      </c>
      <c r="J180">
        <v>3</v>
      </c>
      <c r="K180">
        <f t="shared" si="18"/>
        <v>89</v>
      </c>
      <c r="S180">
        <v>3</v>
      </c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</row>
    <row r="181" spans="1:54" ht="12">
      <c r="A181">
        <f t="shared" si="19"/>
        <v>80</v>
      </c>
      <c r="D181">
        <v>73</v>
      </c>
      <c r="H181">
        <v>157</v>
      </c>
      <c r="I181">
        <v>32</v>
      </c>
      <c r="J181">
        <v>3</v>
      </c>
      <c r="K181">
        <f t="shared" si="18"/>
        <v>84</v>
      </c>
      <c r="S181">
        <v>3</v>
      </c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</row>
    <row r="182" spans="1:54" ht="12">
      <c r="A182">
        <f t="shared" si="19"/>
        <v>81</v>
      </c>
      <c r="D182">
        <v>82</v>
      </c>
      <c r="H182">
        <v>162</v>
      </c>
      <c r="I182">
        <v>32</v>
      </c>
      <c r="J182">
        <v>3</v>
      </c>
      <c r="K182">
        <f t="shared" si="18"/>
        <v>80</v>
      </c>
      <c r="S182">
        <v>3</v>
      </c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</row>
    <row r="183" spans="1:54" ht="12">
      <c r="A183">
        <f t="shared" si="19"/>
        <v>82</v>
      </c>
      <c r="D183">
        <v>80</v>
      </c>
      <c r="H183">
        <v>156</v>
      </c>
      <c r="I183">
        <v>32</v>
      </c>
      <c r="J183">
        <v>3</v>
      </c>
      <c r="K183">
        <f t="shared" si="18"/>
        <v>76</v>
      </c>
      <c r="S183">
        <v>3</v>
      </c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</row>
    <row r="184" spans="1:54" ht="12">
      <c r="A184">
        <f t="shared" si="19"/>
        <v>83</v>
      </c>
      <c r="D184">
        <v>70</v>
      </c>
      <c r="H184">
        <v>142</v>
      </c>
      <c r="I184">
        <v>32</v>
      </c>
      <c r="J184">
        <v>3</v>
      </c>
      <c r="K184">
        <f t="shared" si="18"/>
        <v>72</v>
      </c>
      <c r="S184">
        <v>3</v>
      </c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</row>
    <row r="185" spans="1:54" ht="12">
      <c r="A185">
        <f t="shared" si="19"/>
        <v>84</v>
      </c>
      <c r="D185">
        <v>68</v>
      </c>
      <c r="H185">
        <v>135</v>
      </c>
      <c r="I185">
        <v>32</v>
      </c>
      <c r="J185">
        <v>3</v>
      </c>
      <c r="K185">
        <f t="shared" si="18"/>
        <v>67</v>
      </c>
      <c r="S185">
        <v>3</v>
      </c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</row>
    <row r="186" spans="1:54" ht="12">
      <c r="A186">
        <f t="shared" si="19"/>
        <v>85</v>
      </c>
      <c r="D186">
        <v>77</v>
      </c>
      <c r="H186">
        <v>142</v>
      </c>
      <c r="I186">
        <v>30</v>
      </c>
      <c r="J186">
        <v>3</v>
      </c>
      <c r="K186">
        <f t="shared" si="18"/>
        <v>65</v>
      </c>
      <c r="S186">
        <v>3</v>
      </c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</row>
    <row r="187" spans="1:54" ht="12">
      <c r="A187">
        <f t="shared" si="19"/>
        <v>86</v>
      </c>
      <c r="D187">
        <v>75</v>
      </c>
      <c r="H187">
        <v>137</v>
      </c>
      <c r="I187">
        <v>30</v>
      </c>
      <c r="J187">
        <v>3</v>
      </c>
      <c r="K187">
        <f t="shared" si="18"/>
        <v>62</v>
      </c>
      <c r="S187">
        <v>3</v>
      </c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</row>
    <row r="188" spans="1:54" ht="12">
      <c r="A188">
        <f t="shared" si="19"/>
        <v>87</v>
      </c>
      <c r="D188">
        <v>64</v>
      </c>
      <c r="H188">
        <v>124</v>
      </c>
      <c r="I188">
        <v>30</v>
      </c>
      <c r="J188">
        <v>3</v>
      </c>
      <c r="K188">
        <f t="shared" si="18"/>
        <v>60</v>
      </c>
      <c r="S188">
        <v>3</v>
      </c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</row>
    <row r="189" spans="1:54" ht="12">
      <c r="A189">
        <f t="shared" si="19"/>
        <v>88</v>
      </c>
      <c r="D189">
        <v>62</v>
      </c>
      <c r="H189">
        <v>119</v>
      </c>
      <c r="I189">
        <v>30</v>
      </c>
      <c r="J189">
        <v>3</v>
      </c>
      <c r="K189">
        <f t="shared" si="18"/>
        <v>57</v>
      </c>
      <c r="S189">
        <v>3</v>
      </c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</row>
    <row r="190" spans="19:54" ht="12">
      <c r="S190">
        <v>3</v>
      </c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</row>
    <row r="191" spans="28:54" ht="12"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</row>
    <row r="192" spans="28:54" ht="12"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</row>
    <row r="193" spans="28:54" ht="12"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</row>
    <row r="194" spans="28:54" ht="12"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</row>
    <row r="195" spans="28:54" ht="12"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</row>
    <row r="196" spans="28:54" ht="12"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</row>
    <row r="197" spans="28:54" ht="12"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</row>
    <row r="198" spans="28:54" ht="12"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</row>
    <row r="199" spans="28:54" ht="12"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</row>
    <row r="200" spans="28:54" ht="12"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</row>
    <row r="201" spans="28:54" ht="12"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</row>
    <row r="202" spans="28:54" ht="12"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</row>
    <row r="203" spans="28:54" ht="12"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</row>
    <row r="204" spans="28:54" ht="12"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</row>
    <row r="205" spans="28:54" ht="12"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</row>
    <row r="206" spans="28:54" ht="12"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</row>
    <row r="207" spans="28:54" ht="12"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</row>
    <row r="208" spans="28:54" ht="12"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</row>
    <row r="209" spans="28:54" ht="12"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</row>
    <row r="210" spans="28:54" ht="12"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</row>
    <row r="211" spans="28:54" ht="12"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</row>
    <row r="212" spans="28:54" ht="12"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</row>
    <row r="213" spans="28:54" ht="12"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</row>
    <row r="214" spans="28:54" ht="12"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</row>
    <row r="215" spans="28:54" ht="12"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</row>
    <row r="216" spans="28:54" ht="12"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</row>
    <row r="217" spans="28:54" ht="12"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</row>
    <row r="218" spans="28:54" ht="12"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</row>
    <row r="219" spans="28:54" ht="12"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</row>
    <row r="220" spans="28:54" ht="12"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</row>
    <row r="221" spans="28:54" ht="12"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</row>
    <row r="222" spans="28:54" ht="12"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</row>
    <row r="223" spans="28:54" ht="12"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</row>
    <row r="224" spans="28:54" ht="12"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</row>
    <row r="225" spans="28:54" ht="12"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</row>
  </sheetData>
  <mergeCells count="5">
    <mergeCell ref="Q7:U7"/>
    <mergeCell ref="V7:AA7"/>
    <mergeCell ref="A7:F7"/>
    <mergeCell ref="G7:K7"/>
    <mergeCell ref="L7:P7"/>
  </mergeCells>
  <dataValidations count="1">
    <dataValidation type="list" allowBlank="1" showInputMessage="1" showErrorMessage="1" sqref="C6">
      <formula1>$AI$10:$AI$12</formula1>
    </dataValidation>
  </dataValidations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"/>
  <sheetViews>
    <sheetView workbookViewId="0" topLeftCell="A1">
      <selection activeCell="A2" sqref="A2:A5"/>
    </sheetView>
  </sheetViews>
  <sheetFormatPr defaultColWidth="8.8515625" defaultRowHeight="12.75"/>
  <cols>
    <col min="1" max="1" width="8.8515625" style="0" customWidth="1"/>
    <col min="2" max="2" width="43.421875" style="0" customWidth="1"/>
    <col min="3" max="3" width="69.00390625" style="0" customWidth="1"/>
  </cols>
  <sheetData>
    <row r="1" spans="1:3" s="1" customFormat="1" ht="12">
      <c r="A1" s="1" t="s">
        <v>136</v>
      </c>
      <c r="B1" s="1" t="s">
        <v>126</v>
      </c>
      <c r="C1" s="1" t="s">
        <v>127</v>
      </c>
    </row>
  </sheetData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"/>
  <sheetViews>
    <sheetView workbookViewId="0" topLeftCell="A1">
      <selection activeCell="A2" sqref="A2:K5"/>
    </sheetView>
  </sheetViews>
  <sheetFormatPr defaultColWidth="8.8515625" defaultRowHeight="12.75"/>
  <cols>
    <col min="1" max="1" width="25.00390625" style="0" customWidth="1"/>
    <col min="2" max="2" width="9.140625" style="5" customWidth="1"/>
    <col min="3" max="3" width="9.140625" style="4" customWidth="1"/>
    <col min="4" max="4" width="11.8515625" style="6" customWidth="1"/>
    <col min="5" max="5" width="13.421875" style="6" customWidth="1"/>
    <col min="6" max="6" width="24.28125" style="0" customWidth="1"/>
    <col min="7" max="7" width="19.421875" style="0" customWidth="1"/>
    <col min="8" max="8" width="15.421875" style="0" customWidth="1"/>
    <col min="9" max="9" width="16.7109375" style="7" customWidth="1"/>
    <col min="10" max="10" width="14.8515625" style="7" customWidth="1"/>
    <col min="11" max="11" width="16.28125" style="7" customWidth="1"/>
  </cols>
  <sheetData>
    <row r="1" spans="1:11" s="1" customFormat="1" ht="12">
      <c r="A1" s="1" t="s">
        <v>139</v>
      </c>
      <c r="B1" s="8" t="s">
        <v>140</v>
      </c>
      <c r="C1" s="9" t="s">
        <v>147</v>
      </c>
      <c r="D1" s="10" t="s">
        <v>141</v>
      </c>
      <c r="E1" s="10" t="s">
        <v>142</v>
      </c>
      <c r="F1" s="1" t="s">
        <v>138</v>
      </c>
      <c r="G1" s="1" t="s">
        <v>137</v>
      </c>
      <c r="H1" s="1" t="s">
        <v>143</v>
      </c>
      <c r="I1" s="11" t="s">
        <v>144</v>
      </c>
      <c r="J1" s="11" t="s">
        <v>145</v>
      </c>
      <c r="K1" s="11" t="s">
        <v>146</v>
      </c>
    </row>
  </sheetData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51"/>
  <sheetViews>
    <sheetView workbookViewId="0" topLeftCell="B1">
      <selection activeCell="I12" sqref="I12"/>
    </sheetView>
  </sheetViews>
  <sheetFormatPr defaultColWidth="8.8515625" defaultRowHeight="12.75"/>
  <cols>
    <col min="1" max="1" width="12.8515625" style="0" customWidth="1"/>
    <col min="2" max="2" width="13.140625" style="2" customWidth="1"/>
    <col min="3" max="8" width="12.421875" style="2" customWidth="1"/>
    <col min="9" max="9" width="15.140625" style="0" customWidth="1"/>
    <col min="10" max="10" width="18.421875" style="0" customWidth="1"/>
    <col min="11" max="11" width="8.8515625" style="0" customWidth="1"/>
    <col min="12" max="12" width="18.421875" style="0" customWidth="1"/>
    <col min="13" max="26" width="8.8515625" style="0" customWidth="1"/>
    <col min="27" max="27" width="11.421875" style="0" customWidth="1"/>
    <col min="28" max="28" width="11.8515625" style="0" customWidth="1"/>
  </cols>
  <sheetData>
    <row r="1" spans="1:29" s="1" customFormat="1" ht="12">
      <c r="A1" s="1" t="s">
        <v>128</v>
      </c>
      <c r="B1" s="3" t="s">
        <v>129</v>
      </c>
      <c r="C1" s="3" t="s">
        <v>130</v>
      </c>
      <c r="D1" s="3" t="s">
        <v>131</v>
      </c>
      <c r="E1" s="3" t="s">
        <v>132</v>
      </c>
      <c r="F1" s="3" t="s">
        <v>133</v>
      </c>
      <c r="G1" s="3" t="s">
        <v>134</v>
      </c>
      <c r="H1" s="3" t="s">
        <v>135</v>
      </c>
      <c r="I1" s="1" t="s">
        <v>168</v>
      </c>
      <c r="J1" s="1" t="s">
        <v>169</v>
      </c>
      <c r="K1" s="1" t="s">
        <v>170</v>
      </c>
      <c r="AA1" s="1" t="s">
        <v>168</v>
      </c>
      <c r="AB1" s="1" t="s">
        <v>169</v>
      </c>
      <c r="AC1" s="1" t="s">
        <v>170</v>
      </c>
    </row>
    <row r="2" spans="2:29" ht="12">
      <c r="B2" s="37">
        <f>(D2-C2)+(F2-E2)+(H2-G2)</f>
        <v>0.13611111111094942</v>
      </c>
      <c r="C2" s="2">
        <v>40022.35277777778</v>
      </c>
      <c r="D2" s="2">
        <v>40022.404861111114</v>
      </c>
      <c r="E2" s="2">
        <v>40022.510416666664</v>
      </c>
      <c r="F2" s="2">
        <v>40022.54861111111</v>
      </c>
      <c r="G2" s="2">
        <v>40022.5625</v>
      </c>
      <c r="H2" s="2">
        <v>40022.60833333333</v>
      </c>
      <c r="I2" t="s">
        <v>171</v>
      </c>
      <c r="J2" t="s">
        <v>175</v>
      </c>
      <c r="K2">
        <v>0</v>
      </c>
      <c r="L2" t="s">
        <v>179</v>
      </c>
      <c r="AA2" t="s">
        <v>171</v>
      </c>
      <c r="AB2" t="s">
        <v>176</v>
      </c>
      <c r="AC2">
        <v>0</v>
      </c>
    </row>
    <row r="3" spans="2:29" ht="12">
      <c r="B3" s="37">
        <f aca="true" t="shared" si="0" ref="B3:B51">(D3-C3)+(F3-E3)+(H3-G3)</f>
        <v>0</v>
      </c>
      <c r="I3" t="s">
        <v>171</v>
      </c>
      <c r="J3" t="s">
        <v>175</v>
      </c>
      <c r="K3">
        <f aca="true" t="shared" si="1" ref="K3:K41">LOOKUP(J3,AB$2:AB$12,AC$2:AC$12)</f>
        <v>0</v>
      </c>
      <c r="L3" t="s">
        <v>267</v>
      </c>
      <c r="AA3" t="s">
        <v>172</v>
      </c>
      <c r="AB3" t="s">
        <v>177</v>
      </c>
      <c r="AC3">
        <v>0</v>
      </c>
    </row>
    <row r="4" spans="2:29" ht="12">
      <c r="B4" s="37">
        <f t="shared" si="0"/>
        <v>0</v>
      </c>
      <c r="I4" t="s">
        <v>171</v>
      </c>
      <c r="J4" t="s">
        <v>175</v>
      </c>
      <c r="K4">
        <f t="shared" si="1"/>
        <v>0</v>
      </c>
      <c r="L4" t="s">
        <v>268</v>
      </c>
      <c r="AA4" t="s">
        <v>173</v>
      </c>
      <c r="AB4" t="s">
        <v>178</v>
      </c>
      <c r="AC4">
        <v>0</v>
      </c>
    </row>
    <row r="5" spans="2:29" ht="12">
      <c r="B5" s="37">
        <f t="shared" si="0"/>
        <v>0</v>
      </c>
      <c r="I5" t="s">
        <v>171</v>
      </c>
      <c r="J5" t="s">
        <v>175</v>
      </c>
      <c r="K5">
        <f t="shared" si="1"/>
        <v>0</v>
      </c>
      <c r="L5" t="s">
        <v>269</v>
      </c>
      <c r="AA5" t="s">
        <v>174</v>
      </c>
      <c r="AC5">
        <v>0</v>
      </c>
    </row>
    <row r="6" spans="2:29" ht="12">
      <c r="B6" s="37">
        <f t="shared" si="0"/>
        <v>0</v>
      </c>
      <c r="I6" t="s">
        <v>171</v>
      </c>
      <c r="J6" t="s">
        <v>175</v>
      </c>
      <c r="K6">
        <f t="shared" si="1"/>
        <v>0</v>
      </c>
      <c r="L6" t="s">
        <v>267</v>
      </c>
      <c r="AC6">
        <v>0</v>
      </c>
    </row>
    <row r="7" spans="2:12" ht="12">
      <c r="B7" s="37">
        <f t="shared" si="0"/>
        <v>0</v>
      </c>
      <c r="I7" t="s">
        <v>171</v>
      </c>
      <c r="J7" t="s">
        <v>175</v>
      </c>
      <c r="K7">
        <f t="shared" si="1"/>
        <v>0</v>
      </c>
      <c r="L7" t="s">
        <v>270</v>
      </c>
    </row>
    <row r="8" spans="2:12" ht="12">
      <c r="B8" s="37">
        <f t="shared" si="0"/>
        <v>0</v>
      </c>
      <c r="I8" t="s">
        <v>171</v>
      </c>
      <c r="J8" t="s">
        <v>175</v>
      </c>
      <c r="K8">
        <f t="shared" si="1"/>
        <v>0</v>
      </c>
      <c r="L8" t="s">
        <v>271</v>
      </c>
    </row>
    <row r="9" spans="2:11" ht="12">
      <c r="B9" s="37">
        <f t="shared" si="0"/>
        <v>0</v>
      </c>
      <c r="I9" t="s">
        <v>171</v>
      </c>
      <c r="J9" t="s">
        <v>175</v>
      </c>
      <c r="K9">
        <f t="shared" si="1"/>
        <v>0</v>
      </c>
    </row>
    <row r="10" spans="2:11" ht="12">
      <c r="B10" s="37">
        <f t="shared" si="0"/>
        <v>0</v>
      </c>
      <c r="I10" t="s">
        <v>171</v>
      </c>
      <c r="J10" t="s">
        <v>175</v>
      </c>
      <c r="K10">
        <f t="shared" si="1"/>
        <v>0</v>
      </c>
    </row>
    <row r="11" spans="2:11" ht="12">
      <c r="B11" s="37">
        <f t="shared" si="0"/>
        <v>0</v>
      </c>
      <c r="I11" t="s">
        <v>171</v>
      </c>
      <c r="J11" t="s">
        <v>175</v>
      </c>
      <c r="K11">
        <f t="shared" si="1"/>
        <v>0</v>
      </c>
    </row>
    <row r="12" spans="2:11" ht="12">
      <c r="B12" s="37">
        <f t="shared" si="0"/>
        <v>0</v>
      </c>
      <c r="I12" t="s">
        <v>171</v>
      </c>
      <c r="J12" t="s">
        <v>175</v>
      </c>
      <c r="K12">
        <f t="shared" si="1"/>
        <v>0</v>
      </c>
    </row>
    <row r="13" spans="2:11" ht="12">
      <c r="B13" s="37">
        <f t="shared" si="0"/>
        <v>0</v>
      </c>
      <c r="I13" t="s">
        <v>171</v>
      </c>
      <c r="J13" t="s">
        <v>175</v>
      </c>
      <c r="K13">
        <f t="shared" si="1"/>
        <v>0</v>
      </c>
    </row>
    <row r="14" spans="2:11" ht="12">
      <c r="B14" s="37">
        <f t="shared" si="0"/>
        <v>0</v>
      </c>
      <c r="I14" t="s">
        <v>171</v>
      </c>
      <c r="J14" t="s">
        <v>175</v>
      </c>
      <c r="K14">
        <f t="shared" si="1"/>
        <v>0</v>
      </c>
    </row>
    <row r="15" spans="2:11" ht="12">
      <c r="B15" s="37">
        <f t="shared" si="0"/>
        <v>0</v>
      </c>
      <c r="I15" t="s">
        <v>171</v>
      </c>
      <c r="J15" t="s">
        <v>175</v>
      </c>
      <c r="K15">
        <f t="shared" si="1"/>
        <v>0</v>
      </c>
    </row>
    <row r="16" spans="2:11" ht="12">
      <c r="B16" s="37">
        <f t="shared" si="0"/>
        <v>0</v>
      </c>
      <c r="I16" t="s">
        <v>171</v>
      </c>
      <c r="J16" t="s">
        <v>175</v>
      </c>
      <c r="K16">
        <f t="shared" si="1"/>
        <v>0</v>
      </c>
    </row>
    <row r="17" spans="2:11" ht="12">
      <c r="B17" s="37">
        <f t="shared" si="0"/>
        <v>0</v>
      </c>
      <c r="I17" t="s">
        <v>171</v>
      </c>
      <c r="J17" t="s">
        <v>175</v>
      </c>
      <c r="K17">
        <f t="shared" si="1"/>
        <v>0</v>
      </c>
    </row>
    <row r="18" spans="2:11" ht="12">
      <c r="B18" s="37">
        <f t="shared" si="0"/>
        <v>0</v>
      </c>
      <c r="I18" t="s">
        <v>171</v>
      </c>
      <c r="J18" t="s">
        <v>175</v>
      </c>
      <c r="K18">
        <f t="shared" si="1"/>
        <v>0</v>
      </c>
    </row>
    <row r="19" spans="2:11" ht="12">
      <c r="B19" s="37">
        <f t="shared" si="0"/>
        <v>0</v>
      </c>
      <c r="I19" t="s">
        <v>171</v>
      </c>
      <c r="J19" t="s">
        <v>175</v>
      </c>
      <c r="K19">
        <f t="shared" si="1"/>
        <v>0</v>
      </c>
    </row>
    <row r="20" spans="2:11" ht="12">
      <c r="B20" s="37">
        <f t="shared" si="0"/>
        <v>0</v>
      </c>
      <c r="I20" t="s">
        <v>171</v>
      </c>
      <c r="J20" t="s">
        <v>175</v>
      </c>
      <c r="K20">
        <f t="shared" si="1"/>
        <v>0</v>
      </c>
    </row>
    <row r="21" spans="2:11" ht="12">
      <c r="B21" s="37">
        <f t="shared" si="0"/>
        <v>0</v>
      </c>
      <c r="I21" t="s">
        <v>171</v>
      </c>
      <c r="J21" t="s">
        <v>175</v>
      </c>
      <c r="K21">
        <f t="shared" si="1"/>
        <v>0</v>
      </c>
    </row>
    <row r="22" spans="2:11" ht="12">
      <c r="B22" s="37">
        <f t="shared" si="0"/>
        <v>0</v>
      </c>
      <c r="I22" t="s">
        <v>171</v>
      </c>
      <c r="J22" t="s">
        <v>175</v>
      </c>
      <c r="K22">
        <f t="shared" si="1"/>
        <v>0</v>
      </c>
    </row>
    <row r="23" spans="2:11" ht="12">
      <c r="B23" s="37">
        <f t="shared" si="0"/>
        <v>0</v>
      </c>
      <c r="I23" t="s">
        <v>171</v>
      </c>
      <c r="J23" t="s">
        <v>175</v>
      </c>
      <c r="K23">
        <f t="shared" si="1"/>
        <v>0</v>
      </c>
    </row>
    <row r="24" spans="2:11" ht="12">
      <c r="B24" s="37">
        <f t="shared" si="0"/>
        <v>0</v>
      </c>
      <c r="I24" t="s">
        <v>171</v>
      </c>
      <c r="J24" t="s">
        <v>175</v>
      </c>
      <c r="K24">
        <f t="shared" si="1"/>
        <v>0</v>
      </c>
    </row>
    <row r="25" spans="2:11" ht="12">
      <c r="B25" s="37">
        <f t="shared" si="0"/>
        <v>0</v>
      </c>
      <c r="I25" t="s">
        <v>171</v>
      </c>
      <c r="J25" t="s">
        <v>175</v>
      </c>
      <c r="K25">
        <f t="shared" si="1"/>
        <v>0</v>
      </c>
    </row>
    <row r="26" spans="2:11" ht="12">
      <c r="B26" s="37">
        <f t="shared" si="0"/>
        <v>0</v>
      </c>
      <c r="I26" t="s">
        <v>171</v>
      </c>
      <c r="J26" t="s">
        <v>175</v>
      </c>
      <c r="K26">
        <f t="shared" si="1"/>
        <v>0</v>
      </c>
    </row>
    <row r="27" spans="2:11" ht="12">
      <c r="B27" s="37">
        <f t="shared" si="0"/>
        <v>0</v>
      </c>
      <c r="I27" t="s">
        <v>171</v>
      </c>
      <c r="J27" t="s">
        <v>175</v>
      </c>
      <c r="K27">
        <f t="shared" si="1"/>
        <v>0</v>
      </c>
    </row>
    <row r="28" spans="2:11" ht="12">
      <c r="B28" s="37">
        <f t="shared" si="0"/>
        <v>0</v>
      </c>
      <c r="I28" t="s">
        <v>171</v>
      </c>
      <c r="J28" t="s">
        <v>175</v>
      </c>
      <c r="K28">
        <f t="shared" si="1"/>
        <v>0</v>
      </c>
    </row>
    <row r="29" spans="2:11" ht="12">
      <c r="B29" s="37">
        <f t="shared" si="0"/>
        <v>0</v>
      </c>
      <c r="I29" t="s">
        <v>171</v>
      </c>
      <c r="J29" t="s">
        <v>175</v>
      </c>
      <c r="K29">
        <f t="shared" si="1"/>
        <v>0</v>
      </c>
    </row>
    <row r="30" spans="2:11" ht="12">
      <c r="B30" s="37">
        <f t="shared" si="0"/>
        <v>0</v>
      </c>
      <c r="I30" t="s">
        <v>171</v>
      </c>
      <c r="J30" t="s">
        <v>175</v>
      </c>
      <c r="K30">
        <f t="shared" si="1"/>
        <v>0</v>
      </c>
    </row>
    <row r="31" spans="2:11" ht="12">
      <c r="B31" s="37">
        <f t="shared" si="0"/>
        <v>0</v>
      </c>
      <c r="I31" t="s">
        <v>171</v>
      </c>
      <c r="J31" t="s">
        <v>175</v>
      </c>
      <c r="K31">
        <f t="shared" si="1"/>
        <v>0</v>
      </c>
    </row>
    <row r="32" spans="2:11" ht="12">
      <c r="B32" s="37">
        <f t="shared" si="0"/>
        <v>0</v>
      </c>
      <c r="I32" t="s">
        <v>171</v>
      </c>
      <c r="J32" t="s">
        <v>175</v>
      </c>
      <c r="K32">
        <f t="shared" si="1"/>
        <v>0</v>
      </c>
    </row>
    <row r="33" spans="2:11" ht="12">
      <c r="B33" s="37">
        <f t="shared" si="0"/>
        <v>0</v>
      </c>
      <c r="I33" t="s">
        <v>171</v>
      </c>
      <c r="J33" t="s">
        <v>175</v>
      </c>
      <c r="K33">
        <f t="shared" si="1"/>
        <v>0</v>
      </c>
    </row>
    <row r="34" spans="2:11" ht="12">
      <c r="B34" s="37">
        <f t="shared" si="0"/>
        <v>0</v>
      </c>
      <c r="I34" t="s">
        <v>171</v>
      </c>
      <c r="J34" t="s">
        <v>175</v>
      </c>
      <c r="K34">
        <f t="shared" si="1"/>
        <v>0</v>
      </c>
    </row>
    <row r="35" spans="2:11" ht="12">
      <c r="B35" s="37">
        <f t="shared" si="0"/>
        <v>0</v>
      </c>
      <c r="I35" t="s">
        <v>171</v>
      </c>
      <c r="J35" t="s">
        <v>175</v>
      </c>
      <c r="K35">
        <f t="shared" si="1"/>
        <v>0</v>
      </c>
    </row>
    <row r="36" spans="2:11" ht="12">
      <c r="B36" s="37">
        <f t="shared" si="0"/>
        <v>0</v>
      </c>
      <c r="I36" t="s">
        <v>171</v>
      </c>
      <c r="J36" t="s">
        <v>175</v>
      </c>
      <c r="K36">
        <f t="shared" si="1"/>
        <v>0</v>
      </c>
    </row>
    <row r="37" spans="2:11" ht="12">
      <c r="B37" s="37">
        <f t="shared" si="0"/>
        <v>0</v>
      </c>
      <c r="I37" t="s">
        <v>171</v>
      </c>
      <c r="J37" t="s">
        <v>175</v>
      </c>
      <c r="K37">
        <f t="shared" si="1"/>
        <v>0</v>
      </c>
    </row>
    <row r="38" spans="2:11" ht="12">
      <c r="B38" s="37">
        <f t="shared" si="0"/>
        <v>0</v>
      </c>
      <c r="I38" t="s">
        <v>171</v>
      </c>
      <c r="J38" t="s">
        <v>175</v>
      </c>
      <c r="K38">
        <f t="shared" si="1"/>
        <v>0</v>
      </c>
    </row>
    <row r="39" spans="2:11" ht="12">
      <c r="B39" s="37">
        <f t="shared" si="0"/>
        <v>0</v>
      </c>
      <c r="I39" t="s">
        <v>171</v>
      </c>
      <c r="J39" t="s">
        <v>175</v>
      </c>
      <c r="K39">
        <f t="shared" si="1"/>
        <v>0</v>
      </c>
    </row>
    <row r="40" spans="2:11" ht="12">
      <c r="B40" s="37">
        <f t="shared" si="0"/>
        <v>0</v>
      </c>
      <c r="I40" t="s">
        <v>171</v>
      </c>
      <c r="J40" t="s">
        <v>175</v>
      </c>
      <c r="K40">
        <f t="shared" si="1"/>
        <v>0</v>
      </c>
    </row>
    <row r="41" spans="2:11" ht="12">
      <c r="B41" s="37">
        <f t="shared" si="0"/>
        <v>0</v>
      </c>
      <c r="I41" t="s">
        <v>171</v>
      </c>
      <c r="J41" t="s">
        <v>175</v>
      </c>
      <c r="K41">
        <f t="shared" si="1"/>
        <v>0</v>
      </c>
    </row>
    <row r="42" ht="12">
      <c r="B42" s="37">
        <f t="shared" si="0"/>
        <v>0</v>
      </c>
    </row>
    <row r="43" ht="12">
      <c r="B43" s="37">
        <f t="shared" si="0"/>
        <v>0</v>
      </c>
    </row>
    <row r="44" ht="12">
      <c r="B44" s="37">
        <f t="shared" si="0"/>
        <v>0</v>
      </c>
    </row>
    <row r="45" ht="12">
      <c r="B45" s="37">
        <f t="shared" si="0"/>
        <v>0</v>
      </c>
    </row>
    <row r="46" ht="12">
      <c r="B46" s="37">
        <f t="shared" si="0"/>
        <v>0</v>
      </c>
    </row>
    <row r="47" ht="12">
      <c r="B47" s="37">
        <f t="shared" si="0"/>
        <v>0</v>
      </c>
    </row>
    <row r="48" ht="12">
      <c r="B48" s="37">
        <f t="shared" si="0"/>
        <v>0</v>
      </c>
    </row>
    <row r="49" ht="12">
      <c r="B49" s="37">
        <f t="shared" si="0"/>
        <v>0</v>
      </c>
    </row>
    <row r="50" ht="12">
      <c r="B50" s="37">
        <f t="shared" si="0"/>
        <v>0</v>
      </c>
    </row>
    <row r="51" ht="12">
      <c r="B51" s="37">
        <f t="shared" si="0"/>
        <v>0</v>
      </c>
    </row>
  </sheetData>
  <dataValidations count="2">
    <dataValidation type="list" allowBlank="1" showInputMessage="1" showErrorMessage="1" sqref="I2:I41">
      <formula1>$AA$2:$AA$8</formula1>
    </dataValidation>
    <dataValidation type="list" allowBlank="1" showInputMessage="1" showErrorMessage="1" sqref="J2:J41">
      <formula1>$AB$2:$AB$10</formula1>
    </dataValidation>
  </dataValidation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Oppor-TUNE-ist Piano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Gallant</dc:creator>
  <cp:keywords/>
  <dc:description/>
  <cp:lastModifiedBy>Mark Gallant</cp:lastModifiedBy>
  <dcterms:created xsi:type="dcterms:W3CDTF">2003-10-02T13:09:18Z</dcterms:created>
  <dcterms:modified xsi:type="dcterms:W3CDTF">2016-10-03T13:33:28Z</dcterms:modified>
  <cp:category/>
  <cp:version/>
  <cp:contentType/>
  <cp:contentStatus/>
</cp:coreProperties>
</file>